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5070" windowHeight="3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DIO'!$A$1:$H$33</definedName>
  </definedNames>
  <calcPr fullCalcOnLoad="1"/>
</workbook>
</file>

<file path=xl/sharedStrings.xml><?xml version="1.0" encoding="utf-8"?>
<sst xmlns="http://schemas.openxmlformats.org/spreadsheetml/2006/main" count="177" uniqueCount="99">
  <si>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</si>
  <si>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</si>
  <si>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</si>
  <si>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</si>
  <si>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</si>
  <si>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</si>
  <si>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</si>
  <si>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</si>
  <si>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</si>
  <si>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</si>
  <si>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</si>
  <si>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</si>
  <si>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</si>
  <si>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</si>
  <si>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</si>
  <si>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</si>
  <si>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</si>
  <si>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</si>
  <si>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</si>
  <si>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</si>
  <si>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</si>
  <si>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</si>
  <si>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</si>
  <si>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</si>
  <si>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</si>
  <si>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</si>
  <si>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</si>
  <si>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</si>
  <si>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</si>
  <si>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</si>
  <si>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</si>
  <si>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</si>
  <si>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</si>
  <si>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</si>
  <si>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</si>
  <si>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STRUKOVNA ŠKOLA ĐURĐEVAC</t>
  </si>
  <si>
    <t>Opći prihodi i primci</t>
  </si>
  <si>
    <t>Državni proračun</t>
  </si>
  <si>
    <t>Županijski proračun zakonski standard</t>
  </si>
  <si>
    <t>Županijski proračun iznad zakonskog standarda</t>
  </si>
  <si>
    <t>Naknade građanima i kućanstvima na temelju osiguranja i druge naknade</t>
  </si>
  <si>
    <t>Ostale naknade građanima i kućanstvima iz proračuna</t>
  </si>
  <si>
    <t>A20  1033 A100057</t>
  </si>
  <si>
    <t>Županijske javne potrebe u SŠ Potrebe iznad zakonskog standarda u srednjem škosltvu</t>
  </si>
  <si>
    <t xml:space="preserve"> Odgojno i administrativno tehničko osoblje</t>
  </si>
  <si>
    <t>Ostali nespomenuti prihodi</t>
  </si>
  <si>
    <t>Državni proračun rashodi za zaposlene</t>
  </si>
  <si>
    <t>Prihodi od prodaje nefinancijske imovine</t>
  </si>
  <si>
    <t>UKUPNO:</t>
  </si>
  <si>
    <t>PRIHODI OD PRODAJE NEFINANCIJSKE IMOVINE</t>
  </si>
  <si>
    <t>KLASA:</t>
  </si>
  <si>
    <t>URBROJ:</t>
  </si>
  <si>
    <t>PLAN PRIHODA I PRIMITAKA STRUKOVNE ŠKOLE ĐURĐEVAC</t>
  </si>
  <si>
    <t>PLAN RASHODA I IZDATAKA STRUKOVNE ŠKOLE ĐURĐEVAC</t>
  </si>
  <si>
    <t>Voditelj računovodstva:</t>
  </si>
  <si>
    <t>Ravnatelj:</t>
  </si>
  <si>
    <t>Marija Širec, dipl.oec.</t>
  </si>
  <si>
    <t>Mirko Peršinović, dipl.ing.</t>
  </si>
  <si>
    <t>M.P.</t>
  </si>
  <si>
    <t>Opći prihodi i primici              Državni proračun</t>
  </si>
  <si>
    <t>Opći prihodi i primici             Županijski proračun zakonski standard</t>
  </si>
  <si>
    <t>Opći prihodi i primici                    Županijski proračun iznad zakonskog standarda</t>
  </si>
  <si>
    <t>2017.</t>
  </si>
  <si>
    <t>Ukupno prihodi i primici za 2017.</t>
  </si>
  <si>
    <t>Program 19 1032 Zakonski standard u srednjem školstvu</t>
  </si>
  <si>
    <t>A 19 1032 A100054</t>
  </si>
  <si>
    <t>Tekuće donacije</t>
  </si>
  <si>
    <t>Pomoći iz proračuna- EU Županija</t>
  </si>
  <si>
    <t>2018.</t>
  </si>
  <si>
    <t>Ukupno prihodi i primici za 2018.</t>
  </si>
  <si>
    <t xml:space="preserve">    2137-51/16-01</t>
  </si>
  <si>
    <t>Pomoći iz proračuna - proračunski korisnici</t>
  </si>
  <si>
    <t>Ostali nespomenuti prihodi-HZZ i ostalo</t>
  </si>
  <si>
    <t>Prihodi od  nadoknade šteta s osnova osiguranja</t>
  </si>
  <si>
    <t>Naknade troškova zaposlenima izvan radnog odnosa</t>
  </si>
  <si>
    <t>2019.</t>
  </si>
  <si>
    <t>Ukupno prihodi i primici za 2019.</t>
  </si>
  <si>
    <t>Ostali nespomenuti prihodi 4.5.</t>
  </si>
  <si>
    <t>Ostali nespomenuti prihodi- HZZ i ostalo 4.9.</t>
  </si>
  <si>
    <t>Pomoći iz proračuna -proračunski korisnici 5.5.</t>
  </si>
  <si>
    <t>Tekuće donacije 6.5.</t>
  </si>
  <si>
    <t>Prihodi od prodaje nefinancijske imovine 7.6.</t>
  </si>
  <si>
    <t>Prihodi od nadoknade šteta s osnova osiguranja 7.7.</t>
  </si>
  <si>
    <t>Vlastiti prihodi 3.1.</t>
  </si>
  <si>
    <t>PRIJEDLOG FINANCIJSKOG PLANA (STRUKOVNE ŠKOLE ĐURĐEVAC)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</si>
  <si>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</si>
  <si>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</si>
  <si>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</si>
  <si>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PROJEKCIJA PLANA ZA 2019.</t>
  </si>
  <si>
    <t>Pomoći iz proračuna-EU Županija</t>
  </si>
  <si>
    <t>Naknade troškova osobama izvan radnog odnosa</t>
  </si>
  <si>
    <t>PRIJEDLOG PLANA ZA 2017.</t>
  </si>
  <si>
    <t>PROJEKCIJA PLANA ZA 2018.</t>
  </si>
  <si>
    <t xml:space="preserve">         400-05/16-01-5</t>
  </si>
  <si>
    <t xml:space="preserve">         2137-51/16-01</t>
  </si>
  <si>
    <t>Mjesto i datum: U Đurđevcu, 22.12.2016.</t>
  </si>
  <si>
    <t xml:space="preserve"> 400-05/16-01-5</t>
  </si>
  <si>
    <t xml:space="preserve"> 2137-51/16-01</t>
  </si>
  <si>
    <t xml:space="preserve">    400-05/16-01/05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</si>
</sst>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00"/>
    <numFmt numFmtId="179" formatCode="[$-41A]d\.\ mmmm\ yyyy\."/>
  </numFmts>
  <fonts count="4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1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1" fillId="0" borderId="29" xfId="0" applyNumberFormat="1" applyFont="1" applyFill="1" applyBorder="1" applyAlignment="1" applyProtection="1">
      <alignment/>
      <protection/>
    </xf>
    <xf numFmtId="3" fontId="34" fillId="0" borderId="31" xfId="0" applyNumberFormat="1" applyFont="1" applyBorder="1" applyAlignment="1">
      <alignment horizontal="right"/>
    </xf>
    <xf numFmtId="3" fontId="34" fillId="0" borderId="31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3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2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NumberFormat="1" applyFont="1" applyFill="1" applyBorder="1" applyAlignment="1" applyProtection="1">
      <alignment horizontal="right" wrapText="1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22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7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2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2" fillId="0" borderId="35" xfId="0" applyFont="1" applyBorder="1" applyAlignment="1">
      <alignment horizontal="center" wrapText="1"/>
    </xf>
    <xf numFmtId="0" fontId="21" fillId="0" borderId="38" xfId="0" applyFont="1" applyBorder="1" applyAlignment="1">
      <alignment horizontal="center"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/>
      <protection/>
    </xf>
    <xf numFmtId="3" fontId="21" fillId="0" borderId="32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7" fillId="0" borderId="0" xfId="99" applyNumberFormat="1" applyFont="1" applyFill="1" applyBorder="1" applyAlignment="1" applyProtection="1">
      <alignment/>
      <protection/>
    </xf>
    <xf numFmtId="4" fontId="34" fillId="0" borderId="31" xfId="0" applyNumberFormat="1" applyFont="1" applyBorder="1" applyAlignment="1">
      <alignment horizontal="right"/>
    </xf>
    <xf numFmtId="4" fontId="34" fillId="0" borderId="31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5" fillId="0" borderId="41" xfId="0" applyNumberFormat="1" applyFont="1" applyFill="1" applyBorder="1" applyAlignment="1" applyProtection="1">
      <alignment/>
      <protection/>
    </xf>
    <xf numFmtId="0" fontId="21" fillId="0" borderId="42" xfId="0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4" fontId="21" fillId="0" borderId="19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0" fontId="0" fillId="0" borderId="28" xfId="0" applyNumberFormat="1" applyFill="1" applyBorder="1" applyAlignment="1" applyProtection="1">
      <alignment/>
      <protection/>
    </xf>
    <xf numFmtId="4" fontId="22" fillId="0" borderId="27" xfId="0" applyNumberFormat="1" applyFont="1" applyBorder="1" applyAlignment="1">
      <alignment horizontal="center"/>
    </xf>
    <xf numFmtId="4" fontId="22" fillId="0" borderId="28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 wrapText="1"/>
      <protection/>
    </xf>
    <xf numFmtId="0" fontId="37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6" fillId="22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/>
      <protection/>
    </xf>
    <xf numFmtId="0" fontId="26" fillId="22" borderId="45" xfId="0" applyNumberFormat="1" applyFont="1" applyFill="1" applyBorder="1" applyAlignment="1" applyProtection="1">
      <alignment horizontal="center" vertical="center" wrapText="1"/>
      <protection/>
    </xf>
    <xf numFmtId="0" fontId="26" fillId="22" borderId="46" xfId="0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178" fontId="26" fillId="22" borderId="31" xfId="0" applyNumberFormat="1" applyFont="1" applyFill="1" applyBorder="1" applyAlignment="1" applyProtection="1">
      <alignment horizontal="center" vertical="center" wrapText="1"/>
      <protection/>
    </xf>
    <xf numFmtId="0" fontId="27" fillId="22" borderId="31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552450"/>
          <a:ext cx="990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76200</xdr:rowOff>
    </xdr:from>
    <xdr:to>
      <xdr:col>0</xdr:col>
      <xdr:colOff>1066800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552450"/>
          <a:ext cx="10287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76200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76200" y="4248150"/>
          <a:ext cx="9906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76200</xdr:rowOff>
    </xdr:from>
    <xdr:to>
      <xdr:col>0</xdr:col>
      <xdr:colOff>1066800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38100" y="4248150"/>
          <a:ext cx="10287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76200" y="7915275"/>
          <a:ext cx="990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76200</xdr:rowOff>
    </xdr:from>
    <xdr:to>
      <xdr:col>0</xdr:col>
      <xdr:colOff>1066800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38100" y="7915275"/>
          <a:ext cx="10287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76200</xdr:rowOff>
    </xdr:from>
    <xdr:to>
      <xdr:col>1</xdr:col>
      <xdr:colOff>0</xdr:colOff>
      <xdr:row>18</xdr:row>
      <xdr:rowOff>0</xdr:rowOff>
    </xdr:to>
    <xdr:sp>
      <xdr:nvSpPr>
        <xdr:cNvPr id="7" name="Line 1"/>
        <xdr:cNvSpPr>
          <a:spLocks/>
        </xdr:cNvSpPr>
      </xdr:nvSpPr>
      <xdr:spPr>
        <a:xfrm>
          <a:off x="76200" y="4248150"/>
          <a:ext cx="9906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76200</xdr:rowOff>
    </xdr:from>
    <xdr:to>
      <xdr:col>0</xdr:col>
      <xdr:colOff>1066800</xdr:colOff>
      <xdr:row>18</xdr:row>
      <xdr:rowOff>0</xdr:rowOff>
    </xdr:to>
    <xdr:sp>
      <xdr:nvSpPr>
        <xdr:cNvPr id="8" name="Line 2"/>
        <xdr:cNvSpPr>
          <a:spLocks/>
        </xdr:cNvSpPr>
      </xdr:nvSpPr>
      <xdr:spPr>
        <a:xfrm>
          <a:off x="38100" y="4248150"/>
          <a:ext cx="10287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1</xdr:col>
      <xdr:colOff>0</xdr:colOff>
      <xdr:row>32</xdr:row>
      <xdr:rowOff>0</xdr:rowOff>
    </xdr:to>
    <xdr:sp>
      <xdr:nvSpPr>
        <xdr:cNvPr id="9" name="Line 1"/>
        <xdr:cNvSpPr>
          <a:spLocks/>
        </xdr:cNvSpPr>
      </xdr:nvSpPr>
      <xdr:spPr>
        <a:xfrm>
          <a:off x="76200" y="7915275"/>
          <a:ext cx="990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76200</xdr:rowOff>
    </xdr:from>
    <xdr:to>
      <xdr:col>0</xdr:col>
      <xdr:colOff>1066800</xdr:colOff>
      <xdr:row>32</xdr:row>
      <xdr:rowOff>0</xdr:rowOff>
    </xdr:to>
    <xdr:sp>
      <xdr:nvSpPr>
        <xdr:cNvPr id="10" name="Line 2"/>
        <xdr:cNvSpPr>
          <a:spLocks/>
        </xdr:cNvSpPr>
      </xdr:nvSpPr>
      <xdr:spPr>
        <a:xfrm>
          <a:off x="38100" y="7915275"/>
          <a:ext cx="10287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6.0039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2" t="s">
        <v>84</v>
      </c>
      <c r="B1" s="142"/>
      <c r="C1" s="142"/>
      <c r="D1" s="142"/>
      <c r="E1" s="142"/>
      <c r="F1" s="142"/>
      <c r="G1" s="142"/>
      <c r="H1" s="142"/>
    </row>
    <row r="2" spans="1:8" s="63" customFormat="1" ht="26.25" customHeight="1">
      <c r="A2" s="142" t="s">
        <v>32</v>
      </c>
      <c r="B2" s="142"/>
      <c r="C2" s="142"/>
      <c r="D2" s="142"/>
      <c r="E2" s="142"/>
      <c r="F2" s="142"/>
      <c r="G2" s="153"/>
      <c r="H2" s="153"/>
    </row>
    <row r="3" spans="1:8" ht="25.5" customHeight="1">
      <c r="A3" s="142"/>
      <c r="B3" s="142"/>
      <c r="C3" s="142"/>
      <c r="D3" s="142"/>
      <c r="E3" s="142"/>
      <c r="F3" s="142"/>
      <c r="G3" s="142"/>
      <c r="H3" s="144"/>
    </row>
    <row r="4" spans="1:5" ht="9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85</v>
      </c>
      <c r="G5" s="70" t="s">
        <v>86</v>
      </c>
      <c r="H5" s="71" t="s">
        <v>87</v>
      </c>
      <c r="I5" s="72"/>
    </row>
    <row r="6" spans="1:9" ht="27.75" customHeight="1">
      <c r="A6" s="147" t="s">
        <v>33</v>
      </c>
      <c r="B6" s="146"/>
      <c r="C6" s="146"/>
      <c r="D6" s="146"/>
      <c r="E6" s="152"/>
      <c r="F6" s="127">
        <f>SUM(F7+F8)</f>
        <v>11751037.88</v>
      </c>
      <c r="G6" s="127">
        <f>SUM(G7+G8)</f>
        <v>11751037.88</v>
      </c>
      <c r="H6" s="127">
        <f>SUM(H7+H8)</f>
        <v>11751037.88</v>
      </c>
      <c r="I6" s="92"/>
    </row>
    <row r="7" spans="1:8" ht="22.5" customHeight="1">
      <c r="A7" s="147" t="s">
        <v>0</v>
      </c>
      <c r="B7" s="146"/>
      <c r="C7" s="146"/>
      <c r="D7" s="146"/>
      <c r="E7" s="152"/>
      <c r="F7" s="126">
        <v>11727537.88</v>
      </c>
      <c r="G7" s="126">
        <v>11727537.88</v>
      </c>
      <c r="H7" s="126">
        <v>11727537.88</v>
      </c>
    </row>
    <row r="8" spans="1:8" ht="22.5" customHeight="1">
      <c r="A8" s="154" t="s">
        <v>49</v>
      </c>
      <c r="B8" s="152"/>
      <c r="C8" s="152"/>
      <c r="D8" s="152"/>
      <c r="E8" s="152"/>
      <c r="F8" s="126">
        <v>23500</v>
      </c>
      <c r="G8" s="126">
        <v>23500</v>
      </c>
      <c r="H8" s="126">
        <v>23500</v>
      </c>
    </row>
    <row r="9" spans="1:8" ht="22.5" customHeight="1">
      <c r="A9" s="93" t="s">
        <v>34</v>
      </c>
      <c r="B9" s="73"/>
      <c r="C9" s="73"/>
      <c r="D9" s="73"/>
      <c r="E9" s="73"/>
      <c r="F9" s="126">
        <f>SUM(F10+F11)</f>
        <v>11801037.88</v>
      </c>
      <c r="G9" s="126">
        <f>SUM(G10+G11)</f>
        <v>11801037.88</v>
      </c>
      <c r="H9" s="126">
        <f>SUM(H10+H11)</f>
        <v>11801037.88</v>
      </c>
    </row>
    <row r="10" spans="1:8" ht="22.5" customHeight="1">
      <c r="A10" s="145" t="s">
        <v>1</v>
      </c>
      <c r="B10" s="146"/>
      <c r="C10" s="146"/>
      <c r="D10" s="146"/>
      <c r="E10" s="155"/>
      <c r="F10" s="127">
        <v>11663037.88</v>
      </c>
      <c r="G10" s="127">
        <v>11663037.88</v>
      </c>
      <c r="H10" s="127">
        <v>11663037.88</v>
      </c>
    </row>
    <row r="11" spans="1:8" ht="22.5" customHeight="1">
      <c r="A11" s="154" t="s">
        <v>2</v>
      </c>
      <c r="B11" s="152"/>
      <c r="C11" s="152"/>
      <c r="D11" s="152"/>
      <c r="E11" s="152"/>
      <c r="F11" s="127">
        <v>138000</v>
      </c>
      <c r="G11" s="127">
        <v>138000</v>
      </c>
      <c r="H11" s="127">
        <v>138000</v>
      </c>
    </row>
    <row r="12" spans="1:8" ht="22.5" customHeight="1">
      <c r="A12" s="145" t="s">
        <v>3</v>
      </c>
      <c r="B12" s="146"/>
      <c r="C12" s="146"/>
      <c r="D12" s="146"/>
      <c r="E12" s="146"/>
      <c r="F12" s="127">
        <f>+F6-F9</f>
        <v>-50000</v>
      </c>
      <c r="G12" s="127">
        <f>+G6-G9</f>
        <v>-50000</v>
      </c>
      <c r="H12" s="127">
        <f>+H6-H9</f>
        <v>-50000</v>
      </c>
    </row>
    <row r="13" spans="1:8" ht="25.5" customHeight="1">
      <c r="A13" s="142"/>
      <c r="B13" s="143"/>
      <c r="C13" s="143"/>
      <c r="D13" s="143"/>
      <c r="E13" s="143"/>
      <c r="F13" s="144"/>
      <c r="G13" s="144"/>
      <c r="H13" s="144"/>
    </row>
    <row r="14" spans="1:8" ht="27.75" customHeight="1">
      <c r="A14" s="66"/>
      <c r="B14" s="67"/>
      <c r="C14" s="67"/>
      <c r="D14" s="68"/>
      <c r="E14" s="69"/>
      <c r="F14" s="70" t="s">
        <v>85</v>
      </c>
      <c r="G14" s="70" t="s">
        <v>86</v>
      </c>
      <c r="H14" s="71" t="s">
        <v>87</v>
      </c>
    </row>
    <row r="15" spans="1:8" ht="22.5" customHeight="1">
      <c r="A15" s="148" t="s">
        <v>4</v>
      </c>
      <c r="B15" s="149"/>
      <c r="C15" s="149"/>
      <c r="D15" s="149"/>
      <c r="E15" s="150"/>
      <c r="F15" s="77">
        <v>50000</v>
      </c>
      <c r="G15" s="77">
        <v>50000</v>
      </c>
      <c r="H15" s="75">
        <v>50000</v>
      </c>
    </row>
    <row r="16" spans="1:8" s="58" customFormat="1" ht="25.5" customHeight="1">
      <c r="A16" s="151"/>
      <c r="B16" s="143"/>
      <c r="C16" s="143"/>
      <c r="D16" s="143"/>
      <c r="E16" s="143"/>
      <c r="F16" s="144"/>
      <c r="G16" s="144"/>
      <c r="H16" s="144"/>
    </row>
    <row r="17" spans="1:8" s="58" customFormat="1" ht="27.75" customHeight="1">
      <c r="A17" s="66"/>
      <c r="B17" s="67"/>
      <c r="C17" s="67"/>
      <c r="D17" s="68"/>
      <c r="E17" s="69"/>
      <c r="F17" s="70" t="s">
        <v>85</v>
      </c>
      <c r="G17" s="70" t="s">
        <v>86</v>
      </c>
      <c r="H17" s="71" t="s">
        <v>87</v>
      </c>
    </row>
    <row r="18" spans="1:8" s="58" customFormat="1" ht="22.5" customHeight="1">
      <c r="A18" s="147" t="s">
        <v>5</v>
      </c>
      <c r="B18" s="146"/>
      <c r="C18" s="146"/>
      <c r="D18" s="146"/>
      <c r="E18" s="146"/>
      <c r="F18" s="74"/>
      <c r="G18" s="74"/>
      <c r="H18" s="74"/>
    </row>
    <row r="19" spans="1:8" s="58" customFormat="1" ht="22.5" customHeight="1">
      <c r="A19" s="147" t="s">
        <v>6</v>
      </c>
      <c r="B19" s="146"/>
      <c r="C19" s="146"/>
      <c r="D19" s="146"/>
      <c r="E19" s="146"/>
      <c r="F19" s="74"/>
      <c r="G19" s="74"/>
      <c r="H19" s="74"/>
    </row>
    <row r="20" spans="1:8" s="58" customFormat="1" ht="22.5" customHeight="1">
      <c r="A20" s="145" t="s">
        <v>7</v>
      </c>
      <c r="B20" s="146"/>
      <c r="C20" s="146"/>
      <c r="D20" s="146"/>
      <c r="E20" s="146"/>
      <c r="F20" s="74"/>
      <c r="G20" s="74"/>
      <c r="H20" s="74"/>
    </row>
    <row r="21" spans="1:8" s="58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8" customFormat="1" ht="22.5" customHeight="1">
      <c r="A22" s="145" t="s">
        <v>8</v>
      </c>
      <c r="B22" s="146"/>
      <c r="C22" s="146"/>
      <c r="D22" s="146"/>
      <c r="E22" s="146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  <row r="24" spans="1:8" s="58" customFormat="1" ht="12" customHeight="1">
      <c r="A24" s="82"/>
      <c r="B24" s="65"/>
      <c r="C24" s="9"/>
      <c r="D24" s="83" t="s">
        <v>54</v>
      </c>
      <c r="E24" s="9"/>
      <c r="F24" s="9" t="s">
        <v>58</v>
      </c>
      <c r="G24" s="9" t="s">
        <v>55</v>
      </c>
      <c r="H24" s="9"/>
    </row>
    <row r="25" spans="1:8" s="58" customFormat="1" ht="12" customHeight="1">
      <c r="A25" s="82"/>
      <c r="B25" s="65"/>
      <c r="C25" s="9" t="s">
        <v>56</v>
      </c>
      <c r="D25" s="83"/>
      <c r="E25" s="9"/>
      <c r="F25" s="9"/>
      <c r="G25" s="9" t="s">
        <v>57</v>
      </c>
      <c r="H25" s="9"/>
    </row>
    <row r="26" spans="1:8" s="58" customFormat="1" ht="12" customHeight="1">
      <c r="A26" s="82"/>
      <c r="B26" s="65"/>
      <c r="C26" s="9"/>
      <c r="D26" s="83"/>
      <c r="E26" s="9"/>
      <c r="F26" s="9"/>
      <c r="G26" s="9"/>
      <c r="H26" s="9"/>
    </row>
    <row r="27" spans="1:3" ht="12.75">
      <c r="A27" s="9" t="s">
        <v>50</v>
      </c>
      <c r="C27" s="9" t="s">
        <v>93</v>
      </c>
    </row>
    <row r="28" spans="1:3" ht="12.75">
      <c r="A28" s="9" t="s">
        <v>51</v>
      </c>
      <c r="C28" s="9" t="s">
        <v>94</v>
      </c>
    </row>
    <row r="29" ht="12.75">
      <c r="A29" s="9" t="s">
        <v>95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51" sqref="A51"/>
    </sheetView>
  </sheetViews>
  <sheetFormatPr defaultColWidth="11.421875" defaultRowHeight="12.75"/>
  <cols>
    <col min="1" max="1" width="16.00390625" style="28" customWidth="1"/>
    <col min="2" max="3" width="16.8515625" style="28" customWidth="1"/>
    <col min="4" max="4" width="17.28125" style="59" customWidth="1"/>
    <col min="5" max="5" width="16.28125" style="9" customWidth="1"/>
    <col min="6" max="6" width="16.421875" style="9" customWidth="1"/>
    <col min="7" max="7" width="16.00390625" style="9" customWidth="1"/>
    <col min="8" max="8" width="15.421875" style="9" customWidth="1"/>
    <col min="9" max="9" width="10.8515625" style="9" customWidth="1"/>
    <col min="10" max="10" width="12.8515625" style="9" customWidth="1"/>
    <col min="11" max="11" width="12.7109375" style="9" customWidth="1"/>
    <col min="12" max="16384" width="11.421875" style="9" customWidth="1"/>
  </cols>
  <sheetData>
    <row r="1" spans="1:11" ht="24" customHeight="1">
      <c r="A1" s="142" t="s">
        <v>52</v>
      </c>
      <c r="B1" s="142"/>
      <c r="C1" s="142"/>
      <c r="D1" s="142"/>
      <c r="E1" s="142"/>
      <c r="F1" s="142"/>
      <c r="G1" s="142"/>
      <c r="H1" s="142"/>
      <c r="I1" s="112"/>
      <c r="J1" s="112"/>
      <c r="K1" s="112"/>
    </row>
    <row r="2" spans="1:13" s="1" customFormat="1" ht="13.5" thickBot="1">
      <c r="A2" s="14"/>
      <c r="H2" s="15" t="s">
        <v>9</v>
      </c>
      <c r="I2" s="106"/>
      <c r="J2" s="106"/>
      <c r="K2" s="106"/>
      <c r="M2" s="105"/>
    </row>
    <row r="3" spans="1:12" s="1" customFormat="1" ht="26.25" thickBot="1">
      <c r="A3" s="89" t="s">
        <v>10</v>
      </c>
      <c r="B3" s="156" t="s">
        <v>62</v>
      </c>
      <c r="C3" s="139"/>
      <c r="D3" s="139"/>
      <c r="E3" s="139"/>
      <c r="F3" s="139"/>
      <c r="G3" s="139"/>
      <c r="H3" s="139"/>
      <c r="I3" s="106"/>
      <c r="J3" s="107"/>
      <c r="K3" s="107"/>
      <c r="L3" s="111"/>
    </row>
    <row r="4" spans="1:12" s="1" customFormat="1" ht="77.25" thickBot="1">
      <c r="A4" s="90" t="s">
        <v>11</v>
      </c>
      <c r="B4" s="100" t="s">
        <v>59</v>
      </c>
      <c r="C4" s="99" t="s">
        <v>60</v>
      </c>
      <c r="D4" s="99" t="s">
        <v>61</v>
      </c>
      <c r="E4" s="99" t="s">
        <v>83</v>
      </c>
      <c r="F4" s="104" t="s">
        <v>77</v>
      </c>
      <c r="G4" s="104" t="s">
        <v>78</v>
      </c>
      <c r="H4" s="115" t="s">
        <v>79</v>
      </c>
      <c r="I4" s="113" t="s">
        <v>80</v>
      </c>
      <c r="J4" s="115" t="s">
        <v>81</v>
      </c>
      <c r="K4" s="104" t="s">
        <v>82</v>
      </c>
      <c r="L4" s="130" t="s">
        <v>67</v>
      </c>
    </row>
    <row r="5" spans="1:12" s="1" customFormat="1" ht="12.75">
      <c r="A5" s="3">
        <v>633</v>
      </c>
      <c r="B5" s="4"/>
      <c r="C5" s="5"/>
      <c r="D5" s="6"/>
      <c r="E5" s="7"/>
      <c r="F5" s="7"/>
      <c r="G5" s="19"/>
      <c r="H5" s="8"/>
      <c r="I5" s="109"/>
      <c r="J5" s="108"/>
      <c r="K5" s="116"/>
      <c r="L5" s="132"/>
    </row>
    <row r="6" spans="1:12" s="1" customFormat="1" ht="12.75">
      <c r="A6" s="16">
        <v>634</v>
      </c>
      <c r="B6" s="17"/>
      <c r="C6" s="18"/>
      <c r="D6" s="18"/>
      <c r="E6" s="18"/>
      <c r="F6" s="18"/>
      <c r="G6" s="19">
        <v>25000</v>
      </c>
      <c r="H6" s="18"/>
      <c r="I6" s="128"/>
      <c r="J6" s="121"/>
      <c r="K6" s="122"/>
      <c r="L6" s="133"/>
    </row>
    <row r="7" spans="1:12" s="1" customFormat="1" ht="12.75">
      <c r="A7" s="16">
        <v>636</v>
      </c>
      <c r="B7" s="17">
        <v>9680000</v>
      </c>
      <c r="C7" s="18"/>
      <c r="D7" s="18"/>
      <c r="E7" s="18"/>
      <c r="F7" s="18"/>
      <c r="G7" s="19"/>
      <c r="H7" s="129">
        <v>7670</v>
      </c>
      <c r="I7" s="109"/>
      <c r="J7" s="121"/>
      <c r="K7" s="122"/>
      <c r="L7" s="133"/>
    </row>
    <row r="8" spans="1:12" s="1" customFormat="1" ht="12.75">
      <c r="A8" s="16">
        <v>652</v>
      </c>
      <c r="B8" s="17"/>
      <c r="C8" s="18"/>
      <c r="D8" s="18"/>
      <c r="E8" s="18"/>
      <c r="F8" s="18">
        <v>70300</v>
      </c>
      <c r="G8" s="19"/>
      <c r="H8" s="129"/>
      <c r="I8" s="109"/>
      <c r="J8" s="121"/>
      <c r="K8" s="122">
        <v>4000</v>
      </c>
      <c r="L8" s="133"/>
    </row>
    <row r="9" spans="1:12" s="1" customFormat="1" ht="12.75">
      <c r="A9" s="16">
        <v>661</v>
      </c>
      <c r="B9" s="17"/>
      <c r="C9" s="18"/>
      <c r="D9" s="18"/>
      <c r="E9" s="18">
        <v>235000</v>
      </c>
      <c r="F9" s="18"/>
      <c r="G9" s="19"/>
      <c r="H9" s="19"/>
      <c r="I9" s="19"/>
      <c r="J9" s="121"/>
      <c r="K9" s="122"/>
      <c r="L9" s="133"/>
    </row>
    <row r="10" spans="1:12" s="1" customFormat="1" ht="12.75">
      <c r="A10" s="16">
        <v>663</v>
      </c>
      <c r="B10" s="17"/>
      <c r="C10" s="18"/>
      <c r="D10" s="18"/>
      <c r="E10" s="18"/>
      <c r="F10" s="18"/>
      <c r="G10" s="19"/>
      <c r="H10" s="19"/>
      <c r="I10" s="19">
        <v>6000</v>
      </c>
      <c r="J10" s="121"/>
      <c r="K10" s="122"/>
      <c r="L10" s="133"/>
    </row>
    <row r="11" spans="1:12" s="1" customFormat="1" ht="12.75">
      <c r="A11" s="16">
        <v>671</v>
      </c>
      <c r="B11" s="17"/>
      <c r="C11" s="18">
        <v>1612988</v>
      </c>
      <c r="D11" s="18">
        <v>8270</v>
      </c>
      <c r="E11" s="18"/>
      <c r="F11" s="18"/>
      <c r="G11" s="19"/>
      <c r="H11" s="19"/>
      <c r="I11" s="109"/>
      <c r="J11" s="121"/>
      <c r="K11" s="122"/>
      <c r="L11" s="137">
        <v>78309.88</v>
      </c>
    </row>
    <row r="12" spans="1:12" s="1" customFormat="1" ht="12.75">
      <c r="A12" s="16">
        <v>722</v>
      </c>
      <c r="B12" s="17"/>
      <c r="C12" s="18"/>
      <c r="D12" s="18"/>
      <c r="E12" s="18"/>
      <c r="F12" s="18"/>
      <c r="G12" s="19"/>
      <c r="H12" s="19"/>
      <c r="I12" s="109"/>
      <c r="J12" s="121">
        <v>23500</v>
      </c>
      <c r="K12" s="122"/>
      <c r="L12" s="133"/>
    </row>
    <row r="13" spans="1:12" s="1" customFormat="1" ht="13.5" thickBot="1">
      <c r="A13" s="136">
        <v>922</v>
      </c>
      <c r="B13" s="20"/>
      <c r="C13" s="21"/>
      <c r="D13" s="21"/>
      <c r="E13" s="21">
        <v>50000</v>
      </c>
      <c r="F13" s="21"/>
      <c r="G13" s="22"/>
      <c r="H13" s="22"/>
      <c r="I13" s="110"/>
      <c r="J13" s="123"/>
      <c r="K13" s="124"/>
      <c r="L13" s="133"/>
    </row>
    <row r="14" spans="1:13" s="1" customFormat="1" ht="30" customHeight="1" thickBot="1">
      <c r="A14" s="23" t="s">
        <v>13</v>
      </c>
      <c r="B14" s="24">
        <f>B7</f>
        <v>9680000</v>
      </c>
      <c r="C14" s="25">
        <f>C11</f>
        <v>1612988</v>
      </c>
      <c r="D14" s="26">
        <f>D11</f>
        <v>8270</v>
      </c>
      <c r="E14" s="25">
        <f>E9+E13</f>
        <v>285000</v>
      </c>
      <c r="F14" s="26">
        <f>F8</f>
        <v>70300</v>
      </c>
      <c r="G14" s="25">
        <f>G6</f>
        <v>25000</v>
      </c>
      <c r="H14" s="26">
        <f>H7</f>
        <v>7670</v>
      </c>
      <c r="I14" s="120">
        <f>I10</f>
        <v>6000</v>
      </c>
      <c r="J14" s="121">
        <f>J12</f>
        <v>23500</v>
      </c>
      <c r="K14" s="122">
        <f>K8</f>
        <v>4000</v>
      </c>
      <c r="L14" s="138">
        <f>L11</f>
        <v>78309.88</v>
      </c>
      <c r="M14" s="105"/>
    </row>
    <row r="15" spans="1:12" s="1" customFormat="1" ht="28.5" customHeight="1" thickBot="1">
      <c r="A15" s="23" t="s">
        <v>63</v>
      </c>
      <c r="B15" s="140">
        <f>B14+C14+D14+E14+F14+G14+H14+I14+J14+K14+L14</f>
        <v>11801037.88</v>
      </c>
      <c r="C15" s="141"/>
      <c r="D15" s="141"/>
      <c r="E15" s="141"/>
      <c r="F15" s="141"/>
      <c r="G15" s="141"/>
      <c r="H15" s="141"/>
      <c r="I15" s="107"/>
      <c r="J15" s="107"/>
      <c r="K15" s="107"/>
      <c r="L15" s="111"/>
    </row>
    <row r="16" spans="1:8" ht="13.5" thickBot="1">
      <c r="A16" s="11"/>
      <c r="B16" s="11"/>
      <c r="C16" s="11"/>
      <c r="D16" s="12"/>
      <c r="E16" s="27"/>
      <c r="H16" s="15"/>
    </row>
    <row r="17" spans="1:12" ht="24" customHeight="1" thickBot="1">
      <c r="A17" s="91" t="s">
        <v>10</v>
      </c>
      <c r="B17" s="156" t="s">
        <v>68</v>
      </c>
      <c r="C17" s="157"/>
      <c r="D17" s="157"/>
      <c r="E17" s="157"/>
      <c r="F17" s="157"/>
      <c r="G17" s="157"/>
      <c r="H17" s="157"/>
      <c r="I17" s="107"/>
      <c r="J17" s="107"/>
      <c r="K17" s="107"/>
      <c r="L17" s="131"/>
    </row>
    <row r="18" spans="1:12" ht="77.25" thickBot="1">
      <c r="A18" s="90" t="s">
        <v>11</v>
      </c>
      <c r="B18" s="100" t="s">
        <v>59</v>
      </c>
      <c r="C18" s="99" t="s">
        <v>60</v>
      </c>
      <c r="D18" s="99" t="s">
        <v>61</v>
      </c>
      <c r="E18" s="99" t="s">
        <v>83</v>
      </c>
      <c r="F18" s="104" t="s">
        <v>77</v>
      </c>
      <c r="G18" s="104" t="s">
        <v>78</v>
      </c>
      <c r="H18" s="115" t="s">
        <v>79</v>
      </c>
      <c r="I18" s="113" t="s">
        <v>80</v>
      </c>
      <c r="J18" s="115" t="s">
        <v>81</v>
      </c>
      <c r="K18" s="104" t="s">
        <v>82</v>
      </c>
      <c r="L18" s="130" t="s">
        <v>67</v>
      </c>
    </row>
    <row r="19" spans="1:12" ht="12.75">
      <c r="A19" s="3">
        <v>633</v>
      </c>
      <c r="B19" s="4"/>
      <c r="C19" s="5"/>
      <c r="D19" s="6"/>
      <c r="E19" s="7"/>
      <c r="F19" s="7"/>
      <c r="G19" s="19"/>
      <c r="H19" s="8"/>
      <c r="I19" s="109"/>
      <c r="J19" s="108"/>
      <c r="K19" s="116"/>
      <c r="L19" s="132"/>
    </row>
    <row r="20" spans="1:12" ht="12.75">
      <c r="A20" s="16">
        <v>634</v>
      </c>
      <c r="B20" s="17"/>
      <c r="C20" s="18"/>
      <c r="D20" s="18"/>
      <c r="E20" s="18"/>
      <c r="F20" s="18"/>
      <c r="G20" s="19">
        <v>25000</v>
      </c>
      <c r="H20" s="18"/>
      <c r="I20" s="128"/>
      <c r="J20" s="121"/>
      <c r="K20" s="122"/>
      <c r="L20" s="133"/>
    </row>
    <row r="21" spans="1:12" ht="12.75">
      <c r="A21" s="16">
        <v>636</v>
      </c>
      <c r="B21" s="17">
        <v>9680000</v>
      </c>
      <c r="C21" s="18"/>
      <c r="D21" s="18"/>
      <c r="E21" s="18"/>
      <c r="F21" s="18"/>
      <c r="G21" s="19"/>
      <c r="H21" s="129">
        <v>7670</v>
      </c>
      <c r="I21" s="109"/>
      <c r="J21" s="121"/>
      <c r="K21" s="122"/>
      <c r="L21" s="133"/>
    </row>
    <row r="22" spans="1:12" ht="12.75">
      <c r="A22" s="16">
        <v>652</v>
      </c>
      <c r="B22" s="17"/>
      <c r="C22" s="18"/>
      <c r="D22" s="18"/>
      <c r="E22" s="18"/>
      <c r="F22" s="18">
        <v>70300</v>
      </c>
      <c r="G22" s="19"/>
      <c r="H22" s="129"/>
      <c r="I22" s="109"/>
      <c r="J22" s="121"/>
      <c r="K22" s="122">
        <v>4000</v>
      </c>
      <c r="L22" s="133"/>
    </row>
    <row r="23" spans="1:12" ht="12.75">
      <c r="A23" s="16">
        <v>661</v>
      </c>
      <c r="B23" s="17"/>
      <c r="C23" s="18"/>
      <c r="D23" s="18"/>
      <c r="E23" s="18">
        <v>235000</v>
      </c>
      <c r="F23" s="18"/>
      <c r="G23" s="19"/>
      <c r="H23" s="19"/>
      <c r="I23" s="19"/>
      <c r="J23" s="121"/>
      <c r="K23" s="122"/>
      <c r="L23" s="133"/>
    </row>
    <row r="24" spans="1:12" ht="12.75">
      <c r="A24" s="16">
        <v>663</v>
      </c>
      <c r="B24" s="17"/>
      <c r="C24" s="18"/>
      <c r="D24" s="18"/>
      <c r="E24" s="18"/>
      <c r="F24" s="18"/>
      <c r="G24" s="19"/>
      <c r="H24" s="19"/>
      <c r="I24" s="19">
        <v>6000</v>
      </c>
      <c r="J24" s="121"/>
      <c r="K24" s="122"/>
      <c r="L24" s="133"/>
    </row>
    <row r="25" spans="1:12" ht="12.75">
      <c r="A25" s="16">
        <v>671</v>
      </c>
      <c r="B25" s="17"/>
      <c r="C25" s="18">
        <v>1612988</v>
      </c>
      <c r="D25" s="18">
        <v>8270</v>
      </c>
      <c r="E25" s="18"/>
      <c r="F25" s="18"/>
      <c r="G25" s="19"/>
      <c r="H25" s="19"/>
      <c r="I25" s="109"/>
      <c r="J25" s="121"/>
      <c r="K25" s="122"/>
      <c r="L25" s="137">
        <v>78309.88</v>
      </c>
    </row>
    <row r="26" spans="1:12" ht="12.75">
      <c r="A26" s="16">
        <v>722</v>
      </c>
      <c r="B26" s="17"/>
      <c r="C26" s="18"/>
      <c r="D26" s="18"/>
      <c r="E26" s="18"/>
      <c r="F26" s="18"/>
      <c r="G26" s="19"/>
      <c r="H26" s="19"/>
      <c r="I26" s="109"/>
      <c r="J26" s="121">
        <v>23500</v>
      </c>
      <c r="K26" s="122"/>
      <c r="L26" s="133"/>
    </row>
    <row r="27" spans="1:12" ht="13.5" thickBot="1">
      <c r="A27" s="136">
        <v>922</v>
      </c>
      <c r="B27" s="20"/>
      <c r="C27" s="21"/>
      <c r="D27" s="21"/>
      <c r="E27" s="21">
        <v>50000</v>
      </c>
      <c r="F27" s="21"/>
      <c r="G27" s="22"/>
      <c r="H27" s="22"/>
      <c r="I27" s="110"/>
      <c r="J27" s="123"/>
      <c r="K27" s="124"/>
      <c r="L27" s="133"/>
    </row>
    <row r="28" spans="1:12" s="1" customFormat="1" ht="30" customHeight="1" thickBot="1">
      <c r="A28" s="23" t="s">
        <v>13</v>
      </c>
      <c r="B28" s="24">
        <f>B21</f>
        <v>9680000</v>
      </c>
      <c r="C28" s="25">
        <f>C25</f>
        <v>1612988</v>
      </c>
      <c r="D28" s="26">
        <f>D25</f>
        <v>8270</v>
      </c>
      <c r="E28" s="25">
        <f>E23+E27</f>
        <v>285000</v>
      </c>
      <c r="F28" s="26">
        <f>F22</f>
        <v>70300</v>
      </c>
      <c r="G28" s="25">
        <f>G20</f>
        <v>25000</v>
      </c>
      <c r="H28" s="26">
        <f>H21</f>
        <v>7670</v>
      </c>
      <c r="I28" s="120">
        <f>I24</f>
        <v>6000</v>
      </c>
      <c r="J28" s="121">
        <f>J26</f>
        <v>23500</v>
      </c>
      <c r="K28" s="122">
        <f>K22</f>
        <v>4000</v>
      </c>
      <c r="L28" s="138">
        <f>L25</f>
        <v>78309.88</v>
      </c>
    </row>
    <row r="29" spans="1:12" s="1" customFormat="1" ht="28.5" customHeight="1" thickBot="1">
      <c r="A29" s="23" t="s">
        <v>69</v>
      </c>
      <c r="B29" s="140">
        <f>B28+C28+D28+E28+F28+G28+H28+I28+J28+K28+L28</f>
        <v>11801037.88</v>
      </c>
      <c r="C29" s="141"/>
      <c r="D29" s="141"/>
      <c r="E29" s="141"/>
      <c r="F29" s="141"/>
      <c r="G29" s="141"/>
      <c r="H29" s="141"/>
      <c r="I29" s="107"/>
      <c r="J29" s="107"/>
      <c r="K29" s="107"/>
      <c r="L29" s="111"/>
    </row>
    <row r="30" spans="4:5" ht="13.5" thickBot="1">
      <c r="D30" s="29"/>
      <c r="E30" s="30"/>
    </row>
    <row r="31" spans="1:12" ht="26.25" thickBot="1">
      <c r="A31" s="91" t="s">
        <v>10</v>
      </c>
      <c r="B31" s="156" t="s">
        <v>75</v>
      </c>
      <c r="C31" s="157"/>
      <c r="D31" s="157"/>
      <c r="E31" s="157"/>
      <c r="F31" s="157"/>
      <c r="G31" s="157"/>
      <c r="H31" s="157"/>
      <c r="I31" s="107"/>
      <c r="J31" s="107"/>
      <c r="K31" s="107"/>
      <c r="L31" s="134"/>
    </row>
    <row r="32" spans="1:12" ht="77.25" thickBot="1">
      <c r="A32" s="90" t="s">
        <v>11</v>
      </c>
      <c r="B32" s="100" t="s">
        <v>59</v>
      </c>
      <c r="C32" s="99" t="s">
        <v>60</v>
      </c>
      <c r="D32" s="99" t="s">
        <v>61</v>
      </c>
      <c r="E32" s="99" t="s">
        <v>83</v>
      </c>
      <c r="F32" s="104" t="s">
        <v>77</v>
      </c>
      <c r="G32" s="104" t="s">
        <v>78</v>
      </c>
      <c r="H32" s="115" t="s">
        <v>79</v>
      </c>
      <c r="I32" s="113" t="s">
        <v>80</v>
      </c>
      <c r="J32" s="115" t="s">
        <v>81</v>
      </c>
      <c r="K32" s="104" t="s">
        <v>82</v>
      </c>
      <c r="L32" s="130" t="s">
        <v>67</v>
      </c>
    </row>
    <row r="33" spans="1:12" ht="12.75">
      <c r="A33" s="3">
        <v>633</v>
      </c>
      <c r="B33" s="4"/>
      <c r="C33" s="5"/>
      <c r="D33" s="6"/>
      <c r="E33" s="7"/>
      <c r="F33" s="7"/>
      <c r="G33" s="19"/>
      <c r="H33" s="8"/>
      <c r="I33" s="109"/>
      <c r="J33" s="108"/>
      <c r="K33" s="116"/>
      <c r="L33" s="132"/>
    </row>
    <row r="34" spans="1:12" ht="12.75">
      <c r="A34" s="16">
        <v>634</v>
      </c>
      <c r="B34" s="17"/>
      <c r="C34" s="18"/>
      <c r="D34" s="18"/>
      <c r="E34" s="18"/>
      <c r="F34" s="18"/>
      <c r="G34" s="19">
        <v>25000</v>
      </c>
      <c r="H34" s="18"/>
      <c r="I34" s="128"/>
      <c r="J34" s="121"/>
      <c r="K34" s="122"/>
      <c r="L34" s="133"/>
    </row>
    <row r="35" spans="1:12" ht="12.75">
      <c r="A35" s="16">
        <v>636</v>
      </c>
      <c r="B35" s="17">
        <v>9680000</v>
      </c>
      <c r="C35" s="18"/>
      <c r="D35" s="18"/>
      <c r="E35" s="18"/>
      <c r="F35" s="18"/>
      <c r="G35" s="19"/>
      <c r="H35" s="129">
        <v>7670</v>
      </c>
      <c r="I35" s="109"/>
      <c r="J35" s="121"/>
      <c r="K35" s="122"/>
      <c r="L35" s="133"/>
    </row>
    <row r="36" spans="1:12" ht="12.75">
      <c r="A36" s="16">
        <v>652</v>
      </c>
      <c r="B36" s="17"/>
      <c r="C36" s="18"/>
      <c r="D36" s="18"/>
      <c r="E36" s="18"/>
      <c r="F36" s="18">
        <v>70300</v>
      </c>
      <c r="G36" s="19"/>
      <c r="H36" s="129"/>
      <c r="I36" s="109"/>
      <c r="J36" s="121"/>
      <c r="K36" s="122">
        <v>4000</v>
      </c>
      <c r="L36" s="133"/>
    </row>
    <row r="37" spans="1:12" ht="12.75">
      <c r="A37" s="16">
        <v>661</v>
      </c>
      <c r="B37" s="17"/>
      <c r="C37" s="18"/>
      <c r="D37" s="18"/>
      <c r="E37" s="18">
        <v>235000</v>
      </c>
      <c r="F37" s="18"/>
      <c r="G37" s="19"/>
      <c r="H37" s="19"/>
      <c r="I37" s="19"/>
      <c r="J37" s="121"/>
      <c r="K37" s="122"/>
      <c r="L37" s="133"/>
    </row>
    <row r="38" spans="1:12" ht="13.5" customHeight="1">
      <c r="A38" s="16">
        <v>663</v>
      </c>
      <c r="B38" s="17"/>
      <c r="C38" s="18"/>
      <c r="D38" s="18"/>
      <c r="E38" s="18"/>
      <c r="F38" s="18"/>
      <c r="G38" s="19"/>
      <c r="H38" s="19"/>
      <c r="I38" s="19">
        <v>6000</v>
      </c>
      <c r="J38" s="121"/>
      <c r="K38" s="122"/>
      <c r="L38" s="133"/>
    </row>
    <row r="39" spans="1:12" ht="13.5" customHeight="1">
      <c r="A39" s="16">
        <v>671</v>
      </c>
      <c r="B39" s="17"/>
      <c r="C39" s="18">
        <v>1612988</v>
      </c>
      <c r="D39" s="18">
        <v>8270</v>
      </c>
      <c r="E39" s="18"/>
      <c r="F39" s="18"/>
      <c r="G39" s="19"/>
      <c r="H39" s="19"/>
      <c r="I39" s="109"/>
      <c r="J39" s="121"/>
      <c r="K39" s="122"/>
      <c r="L39" s="137">
        <v>78309.88</v>
      </c>
    </row>
    <row r="40" spans="1:12" ht="13.5" customHeight="1">
      <c r="A40" s="16">
        <v>722</v>
      </c>
      <c r="B40" s="17"/>
      <c r="C40" s="18"/>
      <c r="D40" s="18"/>
      <c r="E40" s="18"/>
      <c r="F40" s="18"/>
      <c r="G40" s="19"/>
      <c r="H40" s="19"/>
      <c r="I40" s="109"/>
      <c r="J40" s="121">
        <v>23500</v>
      </c>
      <c r="K40" s="122"/>
      <c r="L40" s="133"/>
    </row>
    <row r="41" spans="1:12" ht="13.5" thickBot="1">
      <c r="A41" s="136">
        <v>922</v>
      </c>
      <c r="B41" s="20"/>
      <c r="C41" s="21"/>
      <c r="D41" s="21"/>
      <c r="E41" s="21">
        <v>50000</v>
      </c>
      <c r="F41" s="21"/>
      <c r="G41" s="22"/>
      <c r="H41" s="22"/>
      <c r="I41" s="110"/>
      <c r="J41" s="123"/>
      <c r="K41" s="124"/>
      <c r="L41" s="133"/>
    </row>
    <row r="42" spans="1:12" s="1" customFormat="1" ht="30" customHeight="1" thickBot="1">
      <c r="A42" s="23" t="s">
        <v>13</v>
      </c>
      <c r="B42" s="24">
        <f>B35</f>
        <v>9680000</v>
      </c>
      <c r="C42" s="25">
        <f>C39</f>
        <v>1612988</v>
      </c>
      <c r="D42" s="26">
        <f>D39</f>
        <v>8270</v>
      </c>
      <c r="E42" s="25">
        <f>E37+E41</f>
        <v>285000</v>
      </c>
      <c r="F42" s="26">
        <f>F36</f>
        <v>70300</v>
      </c>
      <c r="G42" s="25">
        <f>G34</f>
        <v>25000</v>
      </c>
      <c r="H42" s="26">
        <f>H35</f>
        <v>7670</v>
      </c>
      <c r="I42" s="120">
        <f>I38</f>
        <v>6000</v>
      </c>
      <c r="J42" s="121">
        <f>J40</f>
        <v>23500</v>
      </c>
      <c r="K42" s="122">
        <f>K36</f>
        <v>4000</v>
      </c>
      <c r="L42" s="138">
        <f>L39</f>
        <v>78309.88</v>
      </c>
    </row>
    <row r="43" spans="1:12" s="1" customFormat="1" ht="28.5" customHeight="1" thickBot="1">
      <c r="A43" s="23" t="s">
        <v>76</v>
      </c>
      <c r="B43" s="140">
        <f>B42+C42+D42+E42+F42+G42+H42+I42+J42+K42+L42</f>
        <v>11801037.88</v>
      </c>
      <c r="C43" s="141"/>
      <c r="D43" s="141"/>
      <c r="E43" s="141"/>
      <c r="F43" s="141"/>
      <c r="G43" s="141"/>
      <c r="H43" s="141"/>
      <c r="I43" s="114"/>
      <c r="J43" s="107"/>
      <c r="K43" s="107"/>
      <c r="L43" s="135"/>
    </row>
    <row r="44" spans="3:5" ht="13.5" customHeight="1">
      <c r="C44" s="31"/>
      <c r="D44" s="29"/>
      <c r="E44" s="32"/>
    </row>
    <row r="45" spans="1:7" ht="13.5" customHeight="1">
      <c r="A45" s="82"/>
      <c r="B45" s="83" t="s">
        <v>54</v>
      </c>
      <c r="C45" s="83"/>
      <c r="D45" s="83"/>
      <c r="F45" s="9" t="s">
        <v>58</v>
      </c>
      <c r="G45" s="9" t="s">
        <v>55</v>
      </c>
    </row>
    <row r="46" spans="1:7" ht="13.5" customHeight="1">
      <c r="A46" s="82"/>
      <c r="B46" s="9" t="s">
        <v>56</v>
      </c>
      <c r="C46" s="9"/>
      <c r="D46" s="83"/>
      <c r="G46" s="9" t="s">
        <v>57</v>
      </c>
    </row>
    <row r="47" spans="1:4" ht="9.75" customHeight="1">
      <c r="A47" s="82"/>
      <c r="B47" s="65"/>
      <c r="C47" s="9"/>
      <c r="D47" s="83"/>
    </row>
    <row r="48" spans="1:4" ht="13.5" customHeight="1">
      <c r="A48" s="9" t="s">
        <v>50</v>
      </c>
      <c r="B48" s="9" t="s">
        <v>96</v>
      </c>
      <c r="C48" s="83"/>
      <c r="D48" s="83"/>
    </row>
    <row r="49" spans="1:4" ht="12" customHeight="1">
      <c r="A49" s="9" t="s">
        <v>51</v>
      </c>
      <c r="B49" s="9" t="s">
        <v>97</v>
      </c>
      <c r="C49" s="83"/>
      <c r="D49" s="83"/>
    </row>
    <row r="50" spans="1:4" ht="13.5" customHeight="1">
      <c r="A50" s="9" t="s">
        <v>95</v>
      </c>
      <c r="B50" s="9"/>
      <c r="C50" s="9"/>
      <c r="D50" s="83"/>
    </row>
    <row r="51" spans="4:5" ht="13.5" customHeight="1">
      <c r="D51" s="29"/>
      <c r="E51" s="30"/>
    </row>
    <row r="52" spans="4:5" ht="13.5" customHeight="1">
      <c r="D52" s="29"/>
      <c r="E52" s="38"/>
    </row>
    <row r="53" spans="4:5" ht="13.5" customHeight="1">
      <c r="D53" s="29"/>
      <c r="E53" s="30"/>
    </row>
    <row r="54" spans="4:5" ht="22.5" customHeight="1">
      <c r="D54" s="29"/>
      <c r="E54" s="40"/>
    </row>
    <row r="55" spans="4:5" ht="13.5" customHeight="1">
      <c r="D55" s="35"/>
      <c r="E55" s="36"/>
    </row>
    <row r="56" spans="2:5" ht="13.5" customHeight="1">
      <c r="B56" s="31"/>
      <c r="D56" s="35"/>
      <c r="E56" s="41"/>
    </row>
    <row r="57" spans="3:5" ht="13.5" customHeight="1">
      <c r="C57" s="31"/>
      <c r="D57" s="35"/>
      <c r="E57" s="42"/>
    </row>
    <row r="58" spans="3:5" ht="13.5" customHeight="1">
      <c r="C58" s="31"/>
      <c r="D58" s="37"/>
      <c r="E58" s="34"/>
    </row>
    <row r="59" spans="4:5" ht="13.5" customHeight="1">
      <c r="D59" s="29"/>
      <c r="E59" s="30"/>
    </row>
    <row r="60" spans="2:5" ht="13.5" customHeight="1">
      <c r="B60" s="31"/>
      <c r="D60" s="29"/>
      <c r="E60" s="32"/>
    </row>
    <row r="61" spans="3:5" ht="13.5" customHeight="1">
      <c r="C61" s="31"/>
      <c r="D61" s="29"/>
      <c r="E61" s="41"/>
    </row>
    <row r="62" spans="3:5" ht="13.5" customHeight="1">
      <c r="C62" s="31"/>
      <c r="D62" s="37"/>
      <c r="E62" s="34"/>
    </row>
    <row r="63" spans="4:5" ht="13.5" customHeight="1">
      <c r="D63" s="35"/>
      <c r="E63" s="30"/>
    </row>
    <row r="64" spans="3:5" ht="13.5" customHeight="1">
      <c r="C64" s="31"/>
      <c r="D64" s="35"/>
      <c r="E64" s="41"/>
    </row>
    <row r="65" spans="4:5" ht="22.5" customHeight="1">
      <c r="D65" s="37"/>
      <c r="E65" s="40"/>
    </row>
    <row r="66" spans="4:5" ht="13.5" customHeight="1">
      <c r="D66" s="29"/>
      <c r="E66" s="30"/>
    </row>
    <row r="67" spans="4:5" ht="13.5" customHeight="1">
      <c r="D67" s="37"/>
      <c r="E67" s="34"/>
    </row>
    <row r="68" spans="4:5" ht="13.5" customHeight="1">
      <c r="D68" s="29"/>
      <c r="E68" s="30"/>
    </row>
    <row r="69" spans="4:5" ht="13.5" customHeight="1">
      <c r="D69" s="29"/>
      <c r="E69" s="30"/>
    </row>
    <row r="70" spans="1:5" ht="13.5" customHeight="1">
      <c r="A70" s="31"/>
      <c r="D70" s="43"/>
      <c r="E70" s="41"/>
    </row>
    <row r="71" spans="2:5" ht="13.5" customHeight="1">
      <c r="B71" s="31"/>
      <c r="C71" s="31"/>
      <c r="D71" s="44"/>
      <c r="E71" s="41"/>
    </row>
    <row r="72" spans="2:5" ht="13.5" customHeight="1">
      <c r="B72" s="31"/>
      <c r="C72" s="31"/>
      <c r="D72" s="44"/>
      <c r="E72" s="32"/>
    </row>
    <row r="73" spans="2:5" ht="13.5" customHeight="1">
      <c r="B73" s="31"/>
      <c r="C73" s="31"/>
      <c r="D73" s="37"/>
      <c r="E73" s="38"/>
    </row>
    <row r="74" spans="4:5" ht="12.75">
      <c r="D74" s="29"/>
      <c r="E74" s="30"/>
    </row>
    <row r="75" spans="2:5" ht="12.75">
      <c r="B75" s="31"/>
      <c r="D75" s="29"/>
      <c r="E75" s="41"/>
    </row>
    <row r="76" spans="3:5" ht="12.75">
      <c r="C76" s="31"/>
      <c r="D76" s="29"/>
      <c r="E76" s="32"/>
    </row>
    <row r="77" spans="3:5" ht="12.75">
      <c r="C77" s="31"/>
      <c r="D77" s="37"/>
      <c r="E77" s="34"/>
    </row>
    <row r="78" spans="4:5" ht="12.75">
      <c r="D78" s="29"/>
      <c r="E78" s="30"/>
    </row>
    <row r="79" spans="4:5" ht="12.75">
      <c r="D79" s="29"/>
      <c r="E79" s="30"/>
    </row>
    <row r="80" spans="4:5" ht="12.75">
      <c r="D80" s="45"/>
      <c r="E80" s="46"/>
    </row>
    <row r="81" spans="4:5" ht="12.75">
      <c r="D81" s="29"/>
      <c r="E81" s="30"/>
    </row>
    <row r="82" spans="4:5" ht="12.75">
      <c r="D82" s="29"/>
      <c r="E82" s="30"/>
    </row>
    <row r="83" spans="4:5" ht="12.75">
      <c r="D83" s="29"/>
      <c r="E83" s="30"/>
    </row>
    <row r="84" spans="4:5" ht="12.75">
      <c r="D84" s="37"/>
      <c r="E84" s="34"/>
    </row>
    <row r="85" spans="4:5" ht="12.75">
      <c r="D85" s="29"/>
      <c r="E85" s="30"/>
    </row>
    <row r="86" spans="4:5" ht="12.75">
      <c r="D86" s="37"/>
      <c r="E86" s="34"/>
    </row>
    <row r="87" spans="4:5" ht="12.75">
      <c r="D87" s="29"/>
      <c r="E87" s="30"/>
    </row>
    <row r="88" spans="4:5" ht="12.75">
      <c r="D88" s="29"/>
      <c r="E88" s="30"/>
    </row>
    <row r="89" spans="4:5" ht="12.75">
      <c r="D89" s="29"/>
      <c r="E89" s="30"/>
    </row>
    <row r="90" spans="4:5" ht="12.75">
      <c r="D90" s="29"/>
      <c r="E90" s="30"/>
    </row>
    <row r="91" spans="1:5" ht="28.5" customHeight="1">
      <c r="A91" s="47"/>
      <c r="B91" s="47"/>
      <c r="C91" s="47"/>
      <c r="D91" s="48"/>
      <c r="E91" s="49"/>
    </row>
    <row r="92" spans="3:5" ht="12.75">
      <c r="C92" s="31"/>
      <c r="D92" s="29"/>
      <c r="E92" s="32"/>
    </row>
    <row r="93" spans="4:5" ht="12.75">
      <c r="D93" s="50"/>
      <c r="E93" s="51"/>
    </row>
    <row r="94" spans="4:5" ht="12.75">
      <c r="D94" s="29"/>
      <c r="E94" s="30"/>
    </row>
    <row r="95" spans="4:5" ht="12.75">
      <c r="D95" s="45"/>
      <c r="E95" s="46"/>
    </row>
    <row r="96" spans="4:5" ht="12.75">
      <c r="D96" s="45"/>
      <c r="E96" s="46"/>
    </row>
    <row r="97" spans="4:5" ht="12.75">
      <c r="D97" s="29"/>
      <c r="E97" s="30"/>
    </row>
    <row r="98" spans="4:5" ht="12.75">
      <c r="D98" s="37"/>
      <c r="E98" s="34"/>
    </row>
    <row r="99" spans="4:5" ht="12.75">
      <c r="D99" s="29"/>
      <c r="E99" s="30"/>
    </row>
    <row r="100" spans="4:5" ht="12.75">
      <c r="D100" s="29"/>
      <c r="E100" s="30"/>
    </row>
    <row r="101" spans="4:5" ht="12.75">
      <c r="D101" s="37"/>
      <c r="E101" s="34"/>
    </row>
    <row r="102" spans="4:5" ht="12.75">
      <c r="D102" s="29"/>
      <c r="E102" s="30"/>
    </row>
    <row r="103" spans="4:5" ht="12.75">
      <c r="D103" s="45"/>
      <c r="E103" s="46"/>
    </row>
    <row r="104" spans="4:5" ht="12.75">
      <c r="D104" s="37"/>
      <c r="E104" s="51"/>
    </row>
    <row r="105" spans="4:5" ht="12.75">
      <c r="D105" s="35"/>
      <c r="E105" s="46"/>
    </row>
    <row r="106" spans="4:5" ht="12.75">
      <c r="D106" s="37"/>
      <c r="E106" s="34"/>
    </row>
    <row r="107" spans="4:5" ht="12.75">
      <c r="D107" s="29"/>
      <c r="E107" s="30"/>
    </row>
    <row r="108" spans="3:5" ht="12.75">
      <c r="C108" s="31"/>
      <c r="D108" s="29"/>
      <c r="E108" s="32"/>
    </row>
    <row r="109" spans="4:5" ht="12.75">
      <c r="D109" s="35"/>
      <c r="E109" s="34"/>
    </row>
    <row r="110" spans="4:5" ht="12.75">
      <c r="D110" s="35"/>
      <c r="E110" s="46"/>
    </row>
    <row r="111" spans="3:5" ht="12.75">
      <c r="C111" s="31"/>
      <c r="D111" s="35"/>
      <c r="E111" s="52"/>
    </row>
    <row r="112" spans="3:5" ht="12.75">
      <c r="C112" s="31"/>
      <c r="D112" s="37"/>
      <c r="E112" s="38"/>
    </row>
    <row r="113" spans="4:5" ht="12.75">
      <c r="D113" s="29"/>
      <c r="E113" s="30"/>
    </row>
    <row r="114" spans="4:5" ht="12.75">
      <c r="D114" s="50"/>
      <c r="E114" s="53"/>
    </row>
    <row r="115" spans="4:5" ht="11.25" customHeight="1">
      <c r="D115" s="45"/>
      <c r="E115" s="46"/>
    </row>
    <row r="116" spans="2:5" ht="24" customHeight="1">
      <c r="B116" s="31"/>
      <c r="D116" s="45"/>
      <c r="E116" s="54"/>
    </row>
    <row r="117" spans="3:5" ht="15" customHeight="1">
      <c r="C117" s="31"/>
      <c r="D117" s="45"/>
      <c r="E117" s="54"/>
    </row>
    <row r="118" spans="4:5" ht="11.25" customHeight="1">
      <c r="D118" s="50"/>
      <c r="E118" s="51"/>
    </row>
    <row r="119" spans="4:5" ht="12.75">
      <c r="D119" s="45"/>
      <c r="E119" s="46"/>
    </row>
    <row r="120" spans="2:5" ht="13.5" customHeight="1">
      <c r="B120" s="31"/>
      <c r="D120" s="45"/>
      <c r="E120" s="55"/>
    </row>
    <row r="121" spans="3:5" ht="12.75" customHeight="1">
      <c r="C121" s="31"/>
      <c r="D121" s="45"/>
      <c r="E121" s="32"/>
    </row>
    <row r="122" spans="3:5" ht="12.75" customHeight="1">
      <c r="C122" s="31"/>
      <c r="D122" s="37"/>
      <c r="E122" s="38"/>
    </row>
    <row r="123" spans="4:5" ht="12.75">
      <c r="D123" s="29"/>
      <c r="E123" s="30"/>
    </row>
    <row r="124" spans="3:5" ht="12.75">
      <c r="C124" s="31"/>
      <c r="D124" s="29"/>
      <c r="E124" s="52"/>
    </row>
    <row r="125" spans="4:5" ht="12.75">
      <c r="D125" s="50"/>
      <c r="E125" s="51"/>
    </row>
    <row r="126" spans="4:5" ht="12.75">
      <c r="D126" s="45"/>
      <c r="E126" s="46"/>
    </row>
    <row r="127" spans="4:5" ht="12.75">
      <c r="D127" s="29"/>
      <c r="E127" s="30"/>
    </row>
    <row r="128" spans="1:5" ht="19.5" customHeight="1">
      <c r="A128" s="56"/>
      <c r="B128" s="11"/>
      <c r="C128" s="11"/>
      <c r="D128" s="11"/>
      <c r="E128" s="41"/>
    </row>
    <row r="129" spans="1:5" ht="15" customHeight="1">
      <c r="A129" s="31"/>
      <c r="D129" s="43"/>
      <c r="E129" s="41"/>
    </row>
    <row r="130" spans="1:5" ht="12.75">
      <c r="A130" s="31"/>
      <c r="B130" s="31"/>
      <c r="D130" s="43"/>
      <c r="E130" s="32"/>
    </row>
    <row r="131" spans="3:5" ht="12.75">
      <c r="C131" s="31"/>
      <c r="D131" s="29"/>
      <c r="E131" s="41"/>
    </row>
    <row r="132" spans="4:5" ht="12.75">
      <c r="D132" s="33"/>
      <c r="E132" s="34"/>
    </row>
    <row r="133" spans="2:5" ht="12.75">
      <c r="B133" s="31"/>
      <c r="D133" s="29"/>
      <c r="E133" s="32"/>
    </row>
    <row r="134" spans="3:5" ht="12.75">
      <c r="C134" s="31"/>
      <c r="D134" s="29"/>
      <c r="E134" s="32"/>
    </row>
    <row r="135" spans="4:5" ht="12.75">
      <c r="D135" s="37"/>
      <c r="E135" s="38"/>
    </row>
    <row r="136" spans="3:5" ht="22.5" customHeight="1">
      <c r="C136" s="31"/>
      <c r="D136" s="29"/>
      <c r="E136" s="39"/>
    </row>
    <row r="137" spans="4:5" ht="12.75">
      <c r="D137" s="29"/>
      <c r="E137" s="38"/>
    </row>
    <row r="138" spans="2:5" ht="12.75">
      <c r="B138" s="31"/>
      <c r="D138" s="35"/>
      <c r="E138" s="41"/>
    </row>
    <row r="139" spans="3:5" ht="12.75">
      <c r="C139" s="31"/>
      <c r="D139" s="35"/>
      <c r="E139" s="42"/>
    </row>
    <row r="140" spans="4:5" ht="12.75">
      <c r="D140" s="37"/>
      <c r="E140" s="34"/>
    </row>
    <row r="141" spans="1:5" ht="13.5" customHeight="1">
      <c r="A141" s="31"/>
      <c r="D141" s="43"/>
      <c r="E141" s="41"/>
    </row>
    <row r="142" spans="2:5" ht="13.5" customHeight="1">
      <c r="B142" s="31"/>
      <c r="D142" s="29"/>
      <c r="E142" s="41"/>
    </row>
    <row r="143" spans="3:5" ht="13.5" customHeight="1">
      <c r="C143" s="31"/>
      <c r="D143" s="29"/>
      <c r="E143" s="32"/>
    </row>
    <row r="144" spans="3:5" ht="12.75">
      <c r="C144" s="31"/>
      <c r="D144" s="37"/>
      <c r="E144" s="34"/>
    </row>
    <row r="145" spans="3:5" ht="12.75">
      <c r="C145" s="31"/>
      <c r="D145" s="29"/>
      <c r="E145" s="32"/>
    </row>
    <row r="146" spans="4:5" ht="12.75">
      <c r="D146" s="50"/>
      <c r="E146" s="51"/>
    </row>
    <row r="147" spans="3:5" ht="12.75">
      <c r="C147" s="31"/>
      <c r="D147" s="35"/>
      <c r="E147" s="52"/>
    </row>
    <row r="148" spans="3:5" ht="12.75">
      <c r="C148" s="31"/>
      <c r="D148" s="37"/>
      <c r="E148" s="38"/>
    </row>
    <row r="149" spans="4:5" ht="12.75">
      <c r="D149" s="50"/>
      <c r="E149" s="57"/>
    </row>
    <row r="150" spans="2:5" ht="12.75">
      <c r="B150" s="31"/>
      <c r="D150" s="45"/>
      <c r="E150" s="55"/>
    </row>
    <row r="151" spans="3:5" ht="12.75">
      <c r="C151" s="31"/>
      <c r="D151" s="45"/>
      <c r="E151" s="32"/>
    </row>
    <row r="152" spans="3:5" ht="12.75">
      <c r="C152" s="31"/>
      <c r="D152" s="37"/>
      <c r="E152" s="38"/>
    </row>
    <row r="153" spans="3:5" ht="12.75">
      <c r="C153" s="31"/>
      <c r="D153" s="37"/>
      <c r="E153" s="38"/>
    </row>
    <row r="154" spans="4:5" ht="12.75">
      <c r="D154" s="29"/>
      <c r="E154" s="30"/>
    </row>
    <row r="155" spans="1:5" s="58" customFormat="1" ht="18" customHeight="1">
      <c r="A155" s="158"/>
      <c r="B155" s="159"/>
      <c r="C155" s="159"/>
      <c r="D155" s="159"/>
      <c r="E155" s="159"/>
    </row>
    <row r="156" spans="1:5" ht="28.5" customHeight="1">
      <c r="A156" s="47"/>
      <c r="B156" s="47"/>
      <c r="C156" s="47"/>
      <c r="D156" s="48"/>
      <c r="E156" s="49"/>
    </row>
    <row r="158" spans="1:5" ht="15.75">
      <c r="A158" s="60"/>
      <c r="B158" s="31"/>
      <c r="C158" s="31"/>
      <c r="D158" s="61"/>
      <c r="E158" s="10"/>
    </row>
    <row r="159" spans="1:5" ht="12.75">
      <c r="A159" s="31"/>
      <c r="B159" s="31"/>
      <c r="C159" s="31"/>
      <c r="D159" s="61"/>
      <c r="E159" s="10"/>
    </row>
    <row r="160" spans="1:5" ht="17.25" customHeight="1">
      <c r="A160" s="31"/>
      <c r="B160" s="31"/>
      <c r="C160" s="31"/>
      <c r="D160" s="61"/>
      <c r="E160" s="10"/>
    </row>
    <row r="161" spans="1:5" ht="13.5" customHeight="1">
      <c r="A161" s="31"/>
      <c r="B161" s="31"/>
      <c r="C161" s="31"/>
      <c r="D161" s="61"/>
      <c r="E161" s="10"/>
    </row>
    <row r="162" spans="1:5" ht="12.75">
      <c r="A162" s="31"/>
      <c r="B162" s="31"/>
      <c r="C162" s="31"/>
      <c r="D162" s="61"/>
      <c r="E162" s="10"/>
    </row>
    <row r="163" spans="1:3" ht="12.75">
      <c r="A163" s="31"/>
      <c r="B163" s="31"/>
      <c r="C163" s="31"/>
    </row>
    <row r="164" spans="1:5" ht="12.75">
      <c r="A164" s="31"/>
      <c r="B164" s="31"/>
      <c r="C164" s="31"/>
      <c r="D164" s="61"/>
      <c r="E164" s="10"/>
    </row>
    <row r="165" spans="1:5" ht="12.75">
      <c r="A165" s="31"/>
      <c r="B165" s="31"/>
      <c r="C165" s="31"/>
      <c r="D165" s="61"/>
      <c r="E165" s="62"/>
    </row>
    <row r="166" spans="1:5" ht="12.75">
      <c r="A166" s="31"/>
      <c r="B166" s="31"/>
      <c r="C166" s="31"/>
      <c r="D166" s="61"/>
      <c r="E166" s="10"/>
    </row>
    <row r="167" spans="1:5" ht="22.5" customHeight="1">
      <c r="A167" s="31"/>
      <c r="B167" s="31"/>
      <c r="C167" s="31"/>
      <c r="D167" s="61"/>
      <c r="E167" s="39"/>
    </row>
    <row r="168" spans="4:5" ht="22.5" customHeight="1">
      <c r="D168" s="37"/>
      <c r="E168" s="4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gridLines="1"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3" manualBreakCount="3">
    <brk id="15" max="255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3"/>
  <sheetViews>
    <sheetView tabSelected="1" zoomScalePageLayoutView="0" workbookViewId="0" topLeftCell="A1">
      <selection activeCell="N67" sqref="N67"/>
    </sheetView>
  </sheetViews>
  <sheetFormatPr defaultColWidth="11.421875" defaultRowHeight="12.75"/>
  <cols>
    <col min="1" max="1" width="11.421875" style="85" customWidth="1"/>
    <col min="2" max="2" width="33.57421875" style="88" customWidth="1"/>
    <col min="3" max="3" width="15.140625" style="2" customWidth="1"/>
    <col min="4" max="4" width="12.57421875" style="2" customWidth="1"/>
    <col min="5" max="6" width="11.00390625" style="2" customWidth="1"/>
    <col min="7" max="7" width="12.421875" style="2" bestFit="1" customWidth="1"/>
    <col min="8" max="8" width="12.7109375" style="2" customWidth="1"/>
    <col min="9" max="9" width="12.28125" style="2" customWidth="1"/>
    <col min="10" max="14" width="11.7109375" style="2" customWidth="1"/>
    <col min="15" max="15" width="14.28125" style="2" customWidth="1"/>
    <col min="16" max="16" width="14.421875" style="2" customWidth="1"/>
    <col min="17" max="18" width="12.28125" style="2" bestFit="1" customWidth="1"/>
    <col min="19" max="16384" width="11.421875" style="9" customWidth="1"/>
  </cols>
  <sheetData>
    <row r="1" spans="1:18" ht="24" customHeight="1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7" s="10" customFormat="1" ht="37.5" customHeight="1">
      <c r="A2" s="160" t="s">
        <v>14</v>
      </c>
      <c r="B2" s="160" t="s">
        <v>15</v>
      </c>
      <c r="C2" s="166" t="s">
        <v>91</v>
      </c>
      <c r="D2" s="165" t="s">
        <v>36</v>
      </c>
      <c r="E2" s="165"/>
      <c r="F2" s="165"/>
      <c r="G2" s="160" t="s">
        <v>12</v>
      </c>
      <c r="H2" s="160" t="s">
        <v>45</v>
      </c>
      <c r="I2" s="160" t="s">
        <v>72</v>
      </c>
      <c r="J2" s="162" t="s">
        <v>71</v>
      </c>
      <c r="K2" s="162" t="s">
        <v>66</v>
      </c>
      <c r="L2" s="160" t="s">
        <v>47</v>
      </c>
      <c r="M2" s="160" t="s">
        <v>73</v>
      </c>
      <c r="N2" s="162" t="s">
        <v>89</v>
      </c>
      <c r="O2" s="166" t="s">
        <v>92</v>
      </c>
      <c r="P2" s="166" t="s">
        <v>88</v>
      </c>
      <c r="Q2" s="160"/>
    </row>
    <row r="3" spans="1:18" ht="43.5" customHeight="1">
      <c r="A3" s="161"/>
      <c r="B3" s="161"/>
      <c r="C3" s="161"/>
      <c r="D3" s="103" t="s">
        <v>37</v>
      </c>
      <c r="E3" s="102" t="s">
        <v>38</v>
      </c>
      <c r="F3" s="102" t="s">
        <v>39</v>
      </c>
      <c r="G3" s="161"/>
      <c r="H3" s="161"/>
      <c r="I3" s="161"/>
      <c r="J3" s="163"/>
      <c r="K3" s="163"/>
      <c r="L3" s="161"/>
      <c r="M3" s="161"/>
      <c r="N3" s="163"/>
      <c r="O3" s="161"/>
      <c r="P3" s="161"/>
      <c r="Q3" s="161"/>
      <c r="R3" s="9"/>
    </row>
    <row r="4" spans="1:4" s="10" customFormat="1" ht="12.75">
      <c r="A4" s="84"/>
      <c r="B4" s="86" t="s">
        <v>35</v>
      </c>
      <c r="D4" s="31"/>
    </row>
    <row r="5" spans="1:2" s="10" customFormat="1" ht="12.75">
      <c r="A5" s="84"/>
      <c r="B5" s="86"/>
    </row>
    <row r="6" spans="1:2" s="10" customFormat="1" ht="27" customHeight="1">
      <c r="A6" s="84"/>
      <c r="B6" s="86" t="s">
        <v>46</v>
      </c>
    </row>
    <row r="7" spans="1:16" s="10" customFormat="1" ht="12.75" customHeight="1">
      <c r="A7" s="84">
        <v>3</v>
      </c>
      <c r="B7" s="87" t="s">
        <v>16</v>
      </c>
      <c r="C7" s="55">
        <f aca="true" t="shared" si="0" ref="C7:C18">SUM(D7)</f>
        <v>9680000</v>
      </c>
      <c r="D7" s="55">
        <f>SUM(D8+D12)</f>
        <v>9680000</v>
      </c>
      <c r="O7" s="55">
        <f>SUM(O8+O12)</f>
        <v>9680000</v>
      </c>
      <c r="P7" s="55">
        <f>SUM(P8+P12)</f>
        <v>9680000</v>
      </c>
    </row>
    <row r="8" spans="1:16" s="10" customFormat="1" ht="12.75">
      <c r="A8" s="84">
        <v>31</v>
      </c>
      <c r="B8" s="87" t="s">
        <v>17</v>
      </c>
      <c r="C8" s="55">
        <f t="shared" si="0"/>
        <v>9630000</v>
      </c>
      <c r="D8" s="55">
        <f>SUM(D9+D10+D11)</f>
        <v>9630000</v>
      </c>
      <c r="O8" s="55">
        <v>9630000</v>
      </c>
      <c r="P8" s="55">
        <v>9630000</v>
      </c>
    </row>
    <row r="9" spans="1:4" s="10" customFormat="1" ht="12.75">
      <c r="A9" s="83">
        <v>311</v>
      </c>
      <c r="B9" s="13" t="s">
        <v>18</v>
      </c>
      <c r="C9" s="55">
        <f t="shared" si="0"/>
        <v>7950000</v>
      </c>
      <c r="D9" s="53">
        <v>7950000</v>
      </c>
    </row>
    <row r="10" spans="1:4" s="10" customFormat="1" ht="12.75">
      <c r="A10" s="83">
        <v>312</v>
      </c>
      <c r="B10" s="13" t="s">
        <v>19</v>
      </c>
      <c r="C10" s="55">
        <f t="shared" si="0"/>
        <v>300000</v>
      </c>
      <c r="D10" s="53">
        <v>300000</v>
      </c>
    </row>
    <row r="11" spans="1:4" s="10" customFormat="1" ht="12.75">
      <c r="A11" s="83">
        <v>313</v>
      </c>
      <c r="B11" s="13" t="s">
        <v>20</v>
      </c>
      <c r="C11" s="55">
        <f t="shared" si="0"/>
        <v>1380000</v>
      </c>
      <c r="D11" s="53">
        <v>1380000</v>
      </c>
    </row>
    <row r="12" spans="1:16" s="10" customFormat="1" ht="12.75">
      <c r="A12" s="84">
        <v>32</v>
      </c>
      <c r="B12" s="87" t="s">
        <v>21</v>
      </c>
      <c r="C12" s="55">
        <f t="shared" si="0"/>
        <v>50000</v>
      </c>
      <c r="D12" s="55">
        <f>SUM(D13+D14+D15)</f>
        <v>50000</v>
      </c>
      <c r="O12" s="55">
        <v>50000</v>
      </c>
      <c r="P12" s="55">
        <v>50000</v>
      </c>
    </row>
    <row r="13" spans="1:4" s="10" customFormat="1" ht="12.75">
      <c r="A13" s="83">
        <v>321</v>
      </c>
      <c r="B13" s="13" t="s">
        <v>22</v>
      </c>
      <c r="C13" s="55">
        <f t="shared" si="0"/>
        <v>5000</v>
      </c>
      <c r="D13" s="53">
        <v>5000</v>
      </c>
    </row>
    <row r="14" spans="1:4" s="10" customFormat="1" ht="12.75">
      <c r="A14" s="83">
        <v>323</v>
      </c>
      <c r="B14" s="13" t="s">
        <v>24</v>
      </c>
      <c r="C14" s="55">
        <f t="shared" si="0"/>
        <v>20000</v>
      </c>
      <c r="D14" s="53">
        <v>20000</v>
      </c>
    </row>
    <row r="15" spans="1:4" s="10" customFormat="1" ht="12.75">
      <c r="A15" s="83">
        <v>329</v>
      </c>
      <c r="B15" s="13" t="s">
        <v>25</v>
      </c>
      <c r="C15" s="55">
        <f t="shared" si="0"/>
        <v>25000</v>
      </c>
      <c r="D15" s="53">
        <v>25000</v>
      </c>
    </row>
    <row r="16" spans="1:16" s="10" customFormat="1" ht="25.5">
      <c r="A16" s="84">
        <v>4</v>
      </c>
      <c r="B16" s="87" t="s">
        <v>29</v>
      </c>
      <c r="C16" s="55">
        <f t="shared" si="0"/>
        <v>0</v>
      </c>
      <c r="D16" s="55">
        <f>D17</f>
        <v>0</v>
      </c>
      <c r="O16" s="55">
        <f>O17</f>
        <v>0</v>
      </c>
      <c r="P16" s="55">
        <f>P17</f>
        <v>0</v>
      </c>
    </row>
    <row r="17" spans="1:16" s="10" customFormat="1" ht="25.5">
      <c r="A17" s="84">
        <v>42</v>
      </c>
      <c r="B17" s="87" t="s">
        <v>30</v>
      </c>
      <c r="C17" s="55">
        <f t="shared" si="0"/>
        <v>0</v>
      </c>
      <c r="D17" s="55">
        <f>D18</f>
        <v>0</v>
      </c>
      <c r="O17" s="55"/>
      <c r="P17" s="55"/>
    </row>
    <row r="18" spans="1:4" s="10" customFormat="1" ht="12.75">
      <c r="A18" s="83">
        <v>422</v>
      </c>
      <c r="B18" s="13" t="s">
        <v>28</v>
      </c>
      <c r="C18" s="55">
        <f t="shared" si="0"/>
        <v>0</v>
      </c>
      <c r="D18" s="53"/>
    </row>
    <row r="19" spans="1:18" ht="12.75">
      <c r="A19" s="84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" s="10" customFormat="1" ht="25.5">
      <c r="A20" s="84"/>
      <c r="B20" s="87" t="s">
        <v>64</v>
      </c>
    </row>
    <row r="21" spans="1:2" s="10" customFormat="1" ht="34.5" customHeight="1">
      <c r="A21" s="95" t="s">
        <v>65</v>
      </c>
      <c r="B21" s="87" t="s">
        <v>44</v>
      </c>
    </row>
    <row r="22" spans="1:16" s="10" customFormat="1" ht="12.75">
      <c r="A22" s="84">
        <v>3</v>
      </c>
      <c r="B22" s="87" t="s">
        <v>16</v>
      </c>
      <c r="C22" s="55">
        <f>SUM(E22)</f>
        <v>1567988</v>
      </c>
      <c r="E22" s="55">
        <f>E27+E33</f>
        <v>1567988</v>
      </c>
      <c r="F22" s="55"/>
      <c r="O22" s="55">
        <f>SUM(O27+O33)</f>
        <v>1567988</v>
      </c>
      <c r="P22" s="55">
        <f>SUM(P27+P33)</f>
        <v>1567988</v>
      </c>
    </row>
    <row r="23" spans="1:16" s="10" customFormat="1" ht="12.75">
      <c r="A23" s="84">
        <v>31</v>
      </c>
      <c r="B23" s="87" t="s">
        <v>17</v>
      </c>
      <c r="C23" s="55">
        <f aca="true" t="shared" si="1" ref="C23:C37">SUM(E23)</f>
        <v>0</v>
      </c>
      <c r="O23" s="55"/>
      <c r="P23" s="55"/>
    </row>
    <row r="24" spans="1:18" ht="12.75">
      <c r="A24" s="83">
        <v>311</v>
      </c>
      <c r="B24" s="13" t="s">
        <v>18</v>
      </c>
      <c r="C24" s="55">
        <f t="shared" si="1"/>
        <v>0</v>
      </c>
      <c r="D24" s="9"/>
      <c r="E24" s="5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83">
        <v>312</v>
      </c>
      <c r="B25" s="13" t="s">
        <v>19</v>
      </c>
      <c r="C25" s="55">
        <f t="shared" si="1"/>
        <v>0</v>
      </c>
      <c r="D25" s="9"/>
      <c r="E25" s="5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83">
        <v>313</v>
      </c>
      <c r="B26" s="13" t="s">
        <v>20</v>
      </c>
      <c r="C26" s="55">
        <f t="shared" si="1"/>
        <v>0</v>
      </c>
      <c r="D26" s="9"/>
      <c r="E26" s="5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6" s="10" customFormat="1" ht="12.75">
      <c r="A27" s="84">
        <v>32</v>
      </c>
      <c r="B27" s="87" t="s">
        <v>21</v>
      </c>
      <c r="C27" s="55">
        <f t="shared" si="1"/>
        <v>1556863</v>
      </c>
      <c r="E27" s="55">
        <f>E28+E29+E30+E31+E32</f>
        <v>1556863</v>
      </c>
      <c r="F27" s="55"/>
      <c r="O27" s="55">
        <v>1556863</v>
      </c>
      <c r="P27" s="55">
        <v>1556863</v>
      </c>
    </row>
    <row r="28" spans="1:18" ht="12.75">
      <c r="A28" s="83">
        <v>321</v>
      </c>
      <c r="B28" s="13" t="s">
        <v>22</v>
      </c>
      <c r="C28" s="55">
        <f t="shared" si="1"/>
        <v>440000</v>
      </c>
      <c r="D28" s="9"/>
      <c r="E28" s="53">
        <v>440000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83">
        <v>322</v>
      </c>
      <c r="B29" s="13" t="s">
        <v>23</v>
      </c>
      <c r="C29" s="55">
        <f t="shared" si="1"/>
        <v>683563</v>
      </c>
      <c r="D29" s="9"/>
      <c r="E29" s="53">
        <v>683563</v>
      </c>
      <c r="F29" s="5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83">
        <v>323</v>
      </c>
      <c r="B30" s="13" t="s">
        <v>24</v>
      </c>
      <c r="C30" s="55">
        <f t="shared" si="1"/>
        <v>404200</v>
      </c>
      <c r="D30" s="9"/>
      <c r="E30" s="53">
        <v>404200</v>
      </c>
      <c r="F30" s="5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5.5">
      <c r="A31" s="83">
        <v>324</v>
      </c>
      <c r="B31" s="13" t="s">
        <v>74</v>
      </c>
      <c r="C31" s="55">
        <f t="shared" si="1"/>
        <v>1000</v>
      </c>
      <c r="D31" s="9"/>
      <c r="E31" s="53">
        <v>1000</v>
      </c>
      <c r="F31" s="5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83">
        <v>329</v>
      </c>
      <c r="B32" s="13" t="s">
        <v>25</v>
      </c>
      <c r="C32" s="55">
        <f t="shared" si="1"/>
        <v>28100</v>
      </c>
      <c r="D32" s="9"/>
      <c r="E32" s="53">
        <v>28100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6" s="10" customFormat="1" ht="12.75">
      <c r="A33" s="84">
        <v>34</v>
      </c>
      <c r="B33" s="87" t="s">
        <v>26</v>
      </c>
      <c r="C33" s="55">
        <f t="shared" si="1"/>
        <v>11125</v>
      </c>
      <c r="E33" s="55">
        <f>E34</f>
        <v>11125</v>
      </c>
      <c r="O33" s="55">
        <v>11125</v>
      </c>
      <c r="P33" s="55">
        <v>11125</v>
      </c>
    </row>
    <row r="34" spans="1:18" ht="12.75">
      <c r="A34" s="83">
        <v>343</v>
      </c>
      <c r="B34" s="13" t="s">
        <v>27</v>
      </c>
      <c r="C34" s="55">
        <f t="shared" si="1"/>
        <v>11125</v>
      </c>
      <c r="D34" s="9"/>
      <c r="E34" s="53">
        <v>11125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6" s="10" customFormat="1" ht="25.5">
      <c r="A35" s="84">
        <v>4</v>
      </c>
      <c r="B35" s="87" t="s">
        <v>29</v>
      </c>
      <c r="C35" s="55">
        <f t="shared" si="1"/>
        <v>45000</v>
      </c>
      <c r="E35" s="55">
        <f>E36</f>
        <v>45000</v>
      </c>
      <c r="F35" s="55"/>
      <c r="O35" s="55">
        <v>45000</v>
      </c>
      <c r="P35" s="55">
        <v>45000</v>
      </c>
    </row>
    <row r="36" spans="1:16" s="10" customFormat="1" ht="25.5">
      <c r="A36" s="84">
        <v>42</v>
      </c>
      <c r="B36" s="87" t="s">
        <v>30</v>
      </c>
      <c r="C36" s="55">
        <f t="shared" si="1"/>
        <v>45000</v>
      </c>
      <c r="E36" s="55">
        <f>SUM(E37+E38)</f>
        <v>45000</v>
      </c>
      <c r="F36" s="53"/>
      <c r="O36" s="55">
        <v>45000</v>
      </c>
      <c r="P36" s="55">
        <v>45000</v>
      </c>
    </row>
    <row r="37" spans="1:18" ht="12.75">
      <c r="A37" s="83">
        <v>422</v>
      </c>
      <c r="B37" s="13" t="s">
        <v>28</v>
      </c>
      <c r="C37" s="55">
        <f t="shared" si="1"/>
        <v>45000</v>
      </c>
      <c r="D37" s="9"/>
      <c r="E37" s="53">
        <v>45000</v>
      </c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25.5">
      <c r="A38" s="83">
        <v>424</v>
      </c>
      <c r="B38" s="13" t="s">
        <v>31</v>
      </c>
      <c r="C38" s="9"/>
      <c r="D38" s="9"/>
      <c r="E38" s="55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84"/>
      <c r="B39" s="13"/>
      <c r="C39" s="9"/>
      <c r="D39" s="9"/>
      <c r="E39" s="5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6" s="10" customFormat="1" ht="39.75" customHeight="1">
      <c r="A40" s="95" t="s">
        <v>42</v>
      </c>
      <c r="B40" s="96" t="s">
        <v>43</v>
      </c>
      <c r="E40" s="9"/>
      <c r="F40" s="55"/>
    </row>
    <row r="41" spans="1:16" s="10" customFormat="1" ht="12.75">
      <c r="A41" s="84">
        <v>3</v>
      </c>
      <c r="B41" s="87" t="s">
        <v>16</v>
      </c>
      <c r="C41" s="118">
        <f>SUM(F41:N41)</f>
        <v>415049.88</v>
      </c>
      <c r="E41" s="9"/>
      <c r="F41" s="118">
        <f>F42+F46+F56</f>
        <v>8270</v>
      </c>
      <c r="G41" s="55">
        <f>G42+G46+G52</f>
        <v>214000</v>
      </c>
      <c r="H41" s="55">
        <f>H46+H52</f>
        <v>70300</v>
      </c>
      <c r="I41" s="55">
        <f>I42+I46</f>
        <v>25000</v>
      </c>
      <c r="J41" s="55">
        <f>J42+J46</f>
        <v>7670</v>
      </c>
      <c r="K41" s="55">
        <f>K46+K52</f>
        <v>6000</v>
      </c>
      <c r="L41" s="118">
        <f>L42+L46+L52+L54+L58</f>
        <v>3500</v>
      </c>
      <c r="M41" s="118">
        <f>M42+M46</f>
        <v>2000</v>
      </c>
      <c r="N41" s="118">
        <f>N42+N46</f>
        <v>78309.88</v>
      </c>
      <c r="O41" s="125">
        <f>SUM(O42+O46+O52+O56)</f>
        <v>415049.88</v>
      </c>
      <c r="P41" s="118">
        <f>SUM(P42+P46+P52+P56)</f>
        <v>415049.88</v>
      </c>
    </row>
    <row r="42" spans="1:16" s="10" customFormat="1" ht="12.75">
      <c r="A42" s="84">
        <v>31</v>
      </c>
      <c r="B42" s="87" t="s">
        <v>17</v>
      </c>
      <c r="C42" s="118">
        <f>SUM(F42:N42)</f>
        <v>146029.88</v>
      </c>
      <c r="F42" s="118">
        <f>F43+F44+F45</f>
        <v>0</v>
      </c>
      <c r="G42" s="55">
        <f>G43+G44+G45</f>
        <v>70650</v>
      </c>
      <c r="J42" s="55">
        <f>J43+J44+J45</f>
        <v>2670</v>
      </c>
      <c r="L42" s="118">
        <f>L43+L44+L45</f>
        <v>0</v>
      </c>
      <c r="M42" s="118">
        <f>M43+M44+M45</f>
        <v>0</v>
      </c>
      <c r="N42" s="118">
        <f>N43+N44+N45</f>
        <v>72709.88</v>
      </c>
      <c r="O42" s="118">
        <v>146029.88</v>
      </c>
      <c r="P42" s="118">
        <v>146029.88</v>
      </c>
    </row>
    <row r="43" spans="1:18" ht="12.75">
      <c r="A43" s="83">
        <v>311</v>
      </c>
      <c r="B43" s="13" t="s">
        <v>18</v>
      </c>
      <c r="C43" s="55">
        <f>SUM(F43:N43)</f>
        <v>116289.22</v>
      </c>
      <c r="D43" s="9"/>
      <c r="E43" s="9"/>
      <c r="F43" s="117"/>
      <c r="G43" s="53">
        <v>52000</v>
      </c>
      <c r="H43" s="9"/>
      <c r="I43" s="53"/>
      <c r="J43" s="53">
        <v>2250</v>
      </c>
      <c r="K43" s="9"/>
      <c r="L43" s="117"/>
      <c r="M43" s="117"/>
      <c r="N43" s="117">
        <v>62039.22</v>
      </c>
      <c r="O43" s="9"/>
      <c r="P43" s="9"/>
      <c r="Q43" s="9"/>
      <c r="R43" s="9"/>
    </row>
    <row r="44" spans="1:18" ht="12.75">
      <c r="A44" s="83">
        <v>312</v>
      </c>
      <c r="B44" s="13" t="s">
        <v>19</v>
      </c>
      <c r="C44" s="55">
        <f>SUM(F44:H44)</f>
        <v>0</v>
      </c>
      <c r="D44" s="9"/>
      <c r="E44" s="9"/>
      <c r="F44" s="9"/>
      <c r="G44" s="9"/>
      <c r="H44" s="9"/>
      <c r="I44" s="9"/>
      <c r="J44" s="9"/>
      <c r="K44" s="9"/>
      <c r="L44" s="117"/>
      <c r="M44" s="117"/>
      <c r="N44" s="117"/>
      <c r="O44" s="9"/>
      <c r="P44" s="9"/>
      <c r="Q44" s="9"/>
      <c r="R44" s="9"/>
    </row>
    <row r="45" spans="1:18" ht="12.75">
      <c r="A45" s="83">
        <v>313</v>
      </c>
      <c r="B45" s="13" t="s">
        <v>20</v>
      </c>
      <c r="C45" s="55">
        <f>SUM(F45:N45)</f>
        <v>29740.66</v>
      </c>
      <c r="D45" s="9"/>
      <c r="E45" s="9"/>
      <c r="F45" s="117"/>
      <c r="G45" s="53">
        <v>18650</v>
      </c>
      <c r="H45" s="9"/>
      <c r="I45" s="9"/>
      <c r="J45" s="9">
        <v>420</v>
      </c>
      <c r="K45" s="9"/>
      <c r="L45" s="117"/>
      <c r="M45" s="117"/>
      <c r="N45" s="117">
        <v>10670.66</v>
      </c>
      <c r="O45" s="9"/>
      <c r="P45" s="9"/>
      <c r="Q45" s="9"/>
      <c r="R45" s="9"/>
    </row>
    <row r="46" spans="1:16" s="10" customFormat="1" ht="12.75">
      <c r="A46" s="84">
        <v>32</v>
      </c>
      <c r="B46" s="87" t="s">
        <v>21</v>
      </c>
      <c r="C46" s="118">
        <f>SUM(F46:N46)</f>
        <v>267820</v>
      </c>
      <c r="F46" s="118">
        <f>F47+F48+F49</f>
        <v>8270</v>
      </c>
      <c r="G46" s="55">
        <f>G47+G48+G49+G50+G51</f>
        <v>142150</v>
      </c>
      <c r="H46" s="55">
        <f>H47+H48+H49+H50+H51</f>
        <v>70300</v>
      </c>
      <c r="I46" s="55">
        <f>I47+I48+I49+I50+I51</f>
        <v>25000</v>
      </c>
      <c r="J46" s="55">
        <f>SUM(J47+J48+J49+J50+J51)</f>
        <v>5000</v>
      </c>
      <c r="K46" s="55">
        <f>SUM(K47+K49+K50+K51)</f>
        <v>6000</v>
      </c>
      <c r="L46" s="118">
        <f>L47+L48+L49+L50+L51</f>
        <v>3500</v>
      </c>
      <c r="M46" s="118">
        <f>M47+M48+M49+M50+M51</f>
        <v>2000</v>
      </c>
      <c r="N46" s="118">
        <f>N47+N48+N49+N50+N51</f>
        <v>5600</v>
      </c>
      <c r="O46" s="55">
        <v>267820</v>
      </c>
      <c r="P46" s="55">
        <v>267820</v>
      </c>
    </row>
    <row r="47" spans="1:18" ht="12.75">
      <c r="A47" s="83">
        <v>321</v>
      </c>
      <c r="B47" s="13" t="s">
        <v>22</v>
      </c>
      <c r="C47" s="55">
        <f>SUM(F47:N47)</f>
        <v>19100</v>
      </c>
      <c r="D47" s="9"/>
      <c r="E47" s="9"/>
      <c r="F47" s="117"/>
      <c r="G47" s="53">
        <v>4500</v>
      </c>
      <c r="H47" s="9"/>
      <c r="I47" s="9"/>
      <c r="J47" s="53">
        <v>3000</v>
      </c>
      <c r="K47" s="53">
        <v>6000</v>
      </c>
      <c r="L47" s="117"/>
      <c r="M47" s="117"/>
      <c r="N47" s="117">
        <v>5600</v>
      </c>
      <c r="O47" s="9"/>
      <c r="P47" s="9"/>
      <c r="Q47" s="9"/>
      <c r="R47" s="9"/>
    </row>
    <row r="48" spans="1:18" ht="12.75">
      <c r="A48" s="83">
        <v>322</v>
      </c>
      <c r="B48" s="13" t="s">
        <v>23</v>
      </c>
      <c r="C48" s="55">
        <f>SUM(F48:N48)</f>
        <v>43450</v>
      </c>
      <c r="D48" s="9"/>
      <c r="E48" s="9"/>
      <c r="F48" s="117">
        <v>3750</v>
      </c>
      <c r="G48" s="53">
        <v>33200</v>
      </c>
      <c r="H48" s="53">
        <v>3000</v>
      </c>
      <c r="I48" s="9"/>
      <c r="J48" s="53"/>
      <c r="K48" s="9"/>
      <c r="L48" s="117">
        <v>1500</v>
      </c>
      <c r="M48" s="117">
        <v>2000</v>
      </c>
      <c r="N48" s="117"/>
      <c r="O48" s="9"/>
      <c r="P48" s="9"/>
      <c r="Q48" s="9"/>
      <c r="R48" s="9"/>
    </row>
    <row r="49" spans="1:18" ht="12.75">
      <c r="A49" s="83">
        <v>323</v>
      </c>
      <c r="B49" s="13" t="s">
        <v>24</v>
      </c>
      <c r="C49" s="55">
        <f>SUM(F49:N49)</f>
        <v>139070</v>
      </c>
      <c r="D49" s="9"/>
      <c r="E49" s="9"/>
      <c r="F49" s="117">
        <v>4520</v>
      </c>
      <c r="G49" s="53">
        <v>86250</v>
      </c>
      <c r="H49" s="53">
        <v>46300</v>
      </c>
      <c r="I49" s="9"/>
      <c r="J49" s="53"/>
      <c r="K49" s="9"/>
      <c r="L49" s="117">
        <v>2000</v>
      </c>
      <c r="M49" s="117"/>
      <c r="N49" s="117"/>
      <c r="O49" s="9"/>
      <c r="P49" s="9"/>
      <c r="Q49" s="9"/>
      <c r="R49" s="9"/>
    </row>
    <row r="50" spans="1:18" ht="25.5">
      <c r="A50" s="83">
        <v>324</v>
      </c>
      <c r="B50" s="13" t="s">
        <v>90</v>
      </c>
      <c r="C50" s="55"/>
      <c r="D50" s="9"/>
      <c r="E50" s="9"/>
      <c r="F50" s="53"/>
      <c r="G50" s="53">
        <v>1000</v>
      </c>
      <c r="H50" s="9"/>
      <c r="I50" s="53">
        <v>25000</v>
      </c>
      <c r="J50" s="53"/>
      <c r="K50" s="9"/>
      <c r="L50" s="117"/>
      <c r="M50" s="117"/>
      <c r="N50" s="117"/>
      <c r="O50" s="9"/>
      <c r="P50" s="9"/>
      <c r="Q50" s="9"/>
      <c r="R50" s="9"/>
    </row>
    <row r="51" spans="1:18" ht="12.75">
      <c r="A51" s="83">
        <v>329</v>
      </c>
      <c r="B51" s="13" t="s">
        <v>25</v>
      </c>
      <c r="C51" s="55">
        <f>SUM(F51:M51)</f>
        <v>40200</v>
      </c>
      <c r="D51" s="9"/>
      <c r="E51" s="9"/>
      <c r="F51" s="9"/>
      <c r="G51" s="53">
        <v>17200</v>
      </c>
      <c r="H51" s="53">
        <v>21000</v>
      </c>
      <c r="I51" s="9"/>
      <c r="J51" s="53">
        <v>2000</v>
      </c>
      <c r="K51" s="9"/>
      <c r="L51" s="117"/>
      <c r="M51" s="117"/>
      <c r="N51" s="117"/>
      <c r="O51" s="9"/>
      <c r="P51" s="9"/>
      <c r="Q51" s="9"/>
      <c r="R51" s="9"/>
    </row>
    <row r="52" spans="1:18" ht="12.75">
      <c r="A52" s="84">
        <v>34</v>
      </c>
      <c r="B52" s="87" t="s">
        <v>26</v>
      </c>
      <c r="C52" s="55">
        <f>SUM(F52:M52)</f>
        <v>1200</v>
      </c>
      <c r="D52" s="10"/>
      <c r="E52" s="10"/>
      <c r="F52" s="10"/>
      <c r="G52" s="55">
        <f>G53</f>
        <v>1200</v>
      </c>
      <c r="H52" s="10"/>
      <c r="I52" s="9"/>
      <c r="J52" s="9"/>
      <c r="K52" s="9"/>
      <c r="L52" s="117"/>
      <c r="M52" s="117"/>
      <c r="N52" s="117"/>
      <c r="O52" s="55">
        <v>1200</v>
      </c>
      <c r="P52" s="55">
        <v>1200</v>
      </c>
      <c r="Q52" s="9"/>
      <c r="R52" s="9"/>
    </row>
    <row r="53" spans="1:18" ht="12.75">
      <c r="A53" s="83">
        <v>343</v>
      </c>
      <c r="B53" s="13" t="s">
        <v>27</v>
      </c>
      <c r="C53" s="55">
        <f>SUM(F53:H53)</f>
        <v>1200</v>
      </c>
      <c r="D53" s="9"/>
      <c r="E53" s="9"/>
      <c r="F53" s="9"/>
      <c r="G53" s="53">
        <v>1200</v>
      </c>
      <c r="H53" s="9"/>
      <c r="I53" s="9"/>
      <c r="J53" s="9"/>
      <c r="K53" s="9"/>
      <c r="L53" s="117"/>
      <c r="M53" s="117"/>
      <c r="N53" s="117"/>
      <c r="O53" s="9"/>
      <c r="P53" s="9"/>
      <c r="Q53" s="9"/>
      <c r="R53" s="9"/>
    </row>
    <row r="54" spans="1:18" ht="12.75">
      <c r="A54" s="84">
        <v>36</v>
      </c>
      <c r="B54" s="13"/>
      <c r="C54" s="118">
        <f>SUM(F54:M54)</f>
        <v>0</v>
      </c>
      <c r="D54" s="9"/>
      <c r="E54" s="9"/>
      <c r="F54" s="9"/>
      <c r="G54" s="53"/>
      <c r="H54" s="9"/>
      <c r="I54" s="9"/>
      <c r="J54" s="9"/>
      <c r="K54" s="9"/>
      <c r="L54" s="118">
        <f>L55</f>
        <v>0</v>
      </c>
      <c r="M54" s="117"/>
      <c r="N54" s="117"/>
      <c r="O54" s="9"/>
      <c r="P54" s="9"/>
      <c r="Q54" s="9"/>
      <c r="R54" s="9"/>
    </row>
    <row r="55" spans="1:18" ht="12.75">
      <c r="A55" s="83">
        <v>368</v>
      </c>
      <c r="B55" s="13"/>
      <c r="C55" s="118">
        <f>SUM(F55:M55)</f>
        <v>0</v>
      </c>
      <c r="D55" s="9"/>
      <c r="E55" s="9"/>
      <c r="F55" s="9"/>
      <c r="G55" s="53"/>
      <c r="H55" s="9"/>
      <c r="I55" s="9"/>
      <c r="J55" s="9"/>
      <c r="K55" s="9"/>
      <c r="L55" s="117"/>
      <c r="M55" s="117"/>
      <c r="N55" s="117"/>
      <c r="O55" s="9"/>
      <c r="P55" s="9"/>
      <c r="Q55" s="9"/>
      <c r="R55" s="9"/>
    </row>
    <row r="56" spans="1:18" ht="38.25">
      <c r="A56" s="84">
        <v>37</v>
      </c>
      <c r="B56" s="87" t="s">
        <v>40</v>
      </c>
      <c r="C56" s="55">
        <f>SUM(F56:H56)</f>
        <v>0</v>
      </c>
      <c r="D56" s="9"/>
      <c r="E56" s="9"/>
      <c r="F56" s="55">
        <f>F57</f>
        <v>0</v>
      </c>
      <c r="G56" s="9"/>
      <c r="H56" s="9"/>
      <c r="I56" s="9"/>
      <c r="J56" s="9"/>
      <c r="K56" s="9"/>
      <c r="L56" s="9"/>
      <c r="M56" s="9"/>
      <c r="N56" s="9"/>
      <c r="O56" s="55"/>
      <c r="P56" s="55"/>
      <c r="Q56" s="9"/>
      <c r="R56" s="9"/>
    </row>
    <row r="57" spans="1:18" ht="25.5">
      <c r="A57" s="83">
        <v>372</v>
      </c>
      <c r="B57" s="13" t="s">
        <v>41</v>
      </c>
      <c r="C57" s="55">
        <f>SUM(F57:H57)</f>
        <v>0</v>
      </c>
      <c r="D57" s="9"/>
      <c r="E57" s="9"/>
      <c r="F57" s="5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84">
        <v>38</v>
      </c>
      <c r="B58" s="13"/>
      <c r="C58" s="118">
        <f>SUM(F58:M58)</f>
        <v>0</v>
      </c>
      <c r="D58" s="9"/>
      <c r="E58" s="9"/>
      <c r="F58" s="53"/>
      <c r="G58" s="9"/>
      <c r="H58" s="9"/>
      <c r="I58" s="9"/>
      <c r="J58" s="9"/>
      <c r="K58" s="9"/>
      <c r="L58" s="118">
        <f>L59</f>
        <v>0</v>
      </c>
      <c r="M58" s="9"/>
      <c r="N58" s="9"/>
      <c r="O58" s="9"/>
      <c r="P58" s="9"/>
      <c r="Q58" s="9"/>
      <c r="R58" s="9"/>
    </row>
    <row r="59" spans="1:18" ht="12.75">
      <c r="A59" s="83">
        <v>381</v>
      </c>
      <c r="B59" s="13"/>
      <c r="C59" s="118">
        <f>SUM(F59:M59)</f>
        <v>0</v>
      </c>
      <c r="D59" s="9"/>
      <c r="E59" s="9"/>
      <c r="F59" s="53"/>
      <c r="G59" s="9"/>
      <c r="H59" s="9"/>
      <c r="I59" s="9"/>
      <c r="J59" s="9"/>
      <c r="K59" s="9"/>
      <c r="L59" s="117"/>
      <c r="M59" s="9"/>
      <c r="N59" s="9"/>
      <c r="O59" s="9"/>
      <c r="P59" s="9"/>
      <c r="Q59" s="9"/>
      <c r="R59" s="9"/>
    </row>
    <row r="60" spans="1:18" ht="25.5">
      <c r="A60" s="84">
        <v>4</v>
      </c>
      <c r="B60" s="87" t="s">
        <v>29</v>
      </c>
      <c r="C60" s="55">
        <f>SUM(F60:M60)</f>
        <v>93000</v>
      </c>
      <c r="D60" s="9"/>
      <c r="E60" s="9"/>
      <c r="F60" s="9"/>
      <c r="G60" s="118">
        <f aca="true" t="shared" si="2" ref="G60:P60">G61</f>
        <v>71000</v>
      </c>
      <c r="H60" s="118">
        <f t="shared" si="2"/>
        <v>0</v>
      </c>
      <c r="I60" s="118">
        <f t="shared" si="2"/>
        <v>0</v>
      </c>
      <c r="J60" s="118">
        <f t="shared" si="2"/>
        <v>0</v>
      </c>
      <c r="K60" s="118">
        <f t="shared" si="2"/>
        <v>0</v>
      </c>
      <c r="L60" s="118">
        <f t="shared" si="2"/>
        <v>20000</v>
      </c>
      <c r="M60" s="118">
        <f t="shared" si="2"/>
        <v>2000</v>
      </c>
      <c r="N60" s="118"/>
      <c r="O60" s="55">
        <f t="shared" si="2"/>
        <v>93000</v>
      </c>
      <c r="P60" s="55">
        <f t="shared" si="2"/>
        <v>93000</v>
      </c>
      <c r="Q60" s="9"/>
      <c r="R60" s="9"/>
    </row>
    <row r="61" spans="1:16" s="10" customFormat="1" ht="27" customHeight="1">
      <c r="A61" s="84">
        <v>42</v>
      </c>
      <c r="B61" s="87" t="s">
        <v>30</v>
      </c>
      <c r="C61" s="55">
        <f>SUM(F61:M61)</f>
        <v>93000</v>
      </c>
      <c r="G61" s="118">
        <f>G62+G63+G64</f>
        <v>71000</v>
      </c>
      <c r="H61" s="118">
        <f aca="true" t="shared" si="3" ref="H61:M61">H62+H63+H64</f>
        <v>0</v>
      </c>
      <c r="I61" s="118">
        <f t="shared" si="3"/>
        <v>0</v>
      </c>
      <c r="J61" s="118">
        <f t="shared" si="3"/>
        <v>0</v>
      </c>
      <c r="K61" s="118">
        <f t="shared" si="3"/>
        <v>0</v>
      </c>
      <c r="L61" s="117">
        <f t="shared" si="3"/>
        <v>20000</v>
      </c>
      <c r="M61" s="117">
        <f t="shared" si="3"/>
        <v>2000</v>
      </c>
      <c r="N61" s="117"/>
      <c r="O61" s="55">
        <v>93000</v>
      </c>
      <c r="P61" s="55">
        <v>93000</v>
      </c>
    </row>
    <row r="62" spans="1:14" s="10" customFormat="1" ht="12" customHeight="1">
      <c r="A62" s="83">
        <v>422</v>
      </c>
      <c r="B62" s="13" t="s">
        <v>28</v>
      </c>
      <c r="C62" s="55">
        <f>SUM(F62:M62)</f>
        <v>92000</v>
      </c>
      <c r="G62" s="117">
        <v>70000</v>
      </c>
      <c r="H62" s="53"/>
      <c r="L62" s="53">
        <v>20000</v>
      </c>
      <c r="M62" s="9">
        <v>2000</v>
      </c>
      <c r="N62" s="9"/>
    </row>
    <row r="63" spans="1:8" s="10" customFormat="1" ht="12" customHeight="1">
      <c r="A63" s="83"/>
      <c r="B63" s="13"/>
      <c r="C63" s="55"/>
      <c r="G63" s="53">
        <v>0</v>
      </c>
      <c r="H63" s="53"/>
    </row>
    <row r="64" spans="1:7" s="10" customFormat="1" ht="25.5">
      <c r="A64" s="83">
        <v>424</v>
      </c>
      <c r="B64" s="13" t="s">
        <v>31</v>
      </c>
      <c r="C64" s="55">
        <f>SUM(F64:M64)</f>
        <v>1000</v>
      </c>
      <c r="G64" s="117">
        <v>1000</v>
      </c>
    </row>
    <row r="65" spans="1:18" ht="9.75" customHeight="1">
      <c r="A65" s="84"/>
      <c r="B65" s="13"/>
      <c r="C65" s="5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6" s="10" customFormat="1" ht="37.5" customHeight="1">
      <c r="A66" s="94"/>
      <c r="B66" s="8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0" customFormat="1" ht="12.75" customHeight="1">
      <c r="A67" s="84"/>
      <c r="B67" s="97" t="s">
        <v>48</v>
      </c>
      <c r="C67" s="119">
        <f aca="true" t="shared" si="4" ref="C67:P67">SUM(C7+C16+C22+C35+C41+C60)</f>
        <v>11801037.88</v>
      </c>
      <c r="D67" s="98">
        <f t="shared" si="4"/>
        <v>9680000</v>
      </c>
      <c r="E67" s="98">
        <f t="shared" si="4"/>
        <v>1612988</v>
      </c>
      <c r="F67" s="98">
        <f t="shared" si="4"/>
        <v>8270</v>
      </c>
      <c r="G67" s="98">
        <f t="shared" si="4"/>
        <v>285000</v>
      </c>
      <c r="H67" s="98">
        <f t="shared" si="4"/>
        <v>70300</v>
      </c>
      <c r="I67" s="98">
        <f t="shared" si="4"/>
        <v>25000</v>
      </c>
      <c r="J67" s="98">
        <f t="shared" si="4"/>
        <v>7670</v>
      </c>
      <c r="K67" s="98">
        <f t="shared" si="4"/>
        <v>6000</v>
      </c>
      <c r="L67" s="119">
        <f t="shared" si="4"/>
        <v>23500</v>
      </c>
      <c r="M67" s="119">
        <f t="shared" si="4"/>
        <v>4000</v>
      </c>
      <c r="N67" s="119">
        <f t="shared" si="4"/>
        <v>78309.88</v>
      </c>
      <c r="O67" s="119">
        <f t="shared" si="4"/>
        <v>11801037.88</v>
      </c>
      <c r="P67" s="119">
        <f t="shared" si="4"/>
        <v>11801037.88</v>
      </c>
    </row>
    <row r="68" spans="1:16" s="10" customFormat="1" ht="12.75" customHeight="1">
      <c r="A68" s="84"/>
      <c r="B68" s="8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0" customFormat="1" ht="12.75" customHeight="1">
      <c r="A69" s="83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0" customFormat="1" ht="12.75" customHeight="1">
      <c r="A70" s="82"/>
      <c r="B70" s="101" t="s">
        <v>54</v>
      </c>
      <c r="C70" s="101"/>
      <c r="D70" s="101"/>
      <c r="E70" s="9"/>
      <c r="F70" s="9" t="s">
        <v>58</v>
      </c>
      <c r="G70" s="9"/>
      <c r="H70" s="9"/>
      <c r="I70" s="9" t="s">
        <v>55</v>
      </c>
      <c r="J70" s="9"/>
      <c r="K70" s="9"/>
      <c r="L70" s="9"/>
      <c r="M70" s="9"/>
      <c r="N70" s="9"/>
      <c r="O70" s="9"/>
      <c r="P70" s="9"/>
    </row>
    <row r="71" spans="1:16" s="10" customFormat="1" ht="18">
      <c r="A71" s="82"/>
      <c r="B71" s="9" t="s">
        <v>56</v>
      </c>
      <c r="C71" s="83"/>
      <c r="D71" s="9"/>
      <c r="E71" s="9"/>
      <c r="F71" s="9"/>
      <c r="G71" s="9"/>
      <c r="H71" s="9"/>
      <c r="I71" s="9" t="s">
        <v>57</v>
      </c>
      <c r="J71" s="9"/>
      <c r="K71" s="9"/>
      <c r="L71" s="9"/>
      <c r="M71" s="9"/>
      <c r="N71" s="9"/>
      <c r="O71" s="9"/>
      <c r="P71" s="9"/>
    </row>
    <row r="72" spans="1:8" s="10" customFormat="1" ht="18">
      <c r="A72" s="82"/>
      <c r="B72" s="65"/>
      <c r="C72" s="9"/>
      <c r="D72" s="83"/>
      <c r="E72" s="9"/>
      <c r="F72" s="9"/>
      <c r="G72" s="9"/>
      <c r="H72" s="9"/>
    </row>
    <row r="73" spans="1:18" ht="12.75">
      <c r="A73" s="9" t="s">
        <v>50</v>
      </c>
      <c r="B73" s="9" t="s">
        <v>98</v>
      </c>
      <c r="C73" s="83"/>
      <c r="D73" s="8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>
      <c r="A74" s="9" t="s">
        <v>51</v>
      </c>
      <c r="B74" s="9" t="s">
        <v>70</v>
      </c>
      <c r="C74" s="83"/>
      <c r="D74" s="8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>
      <c r="A75" s="9" t="s">
        <v>95</v>
      </c>
      <c r="B75" s="9"/>
      <c r="C75" s="9"/>
      <c r="D75" s="83"/>
      <c r="E75" s="9"/>
      <c r="F75" s="9"/>
      <c r="G75" s="9"/>
      <c r="H75" s="9"/>
      <c r="I75" s="10"/>
      <c r="J75" s="9"/>
      <c r="K75" s="9"/>
      <c r="L75" s="9"/>
      <c r="M75" s="9"/>
      <c r="N75" s="9"/>
      <c r="O75" s="10"/>
      <c r="P75" s="10"/>
      <c r="Q75" s="9"/>
      <c r="R75" s="9"/>
    </row>
    <row r="76" spans="1:18" ht="12.75">
      <c r="A76" s="83"/>
      <c r="B76" s="13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9"/>
      <c r="R76" s="9"/>
    </row>
    <row r="77" spans="1:2" s="10" customFormat="1" ht="12.75">
      <c r="A77" s="84"/>
      <c r="B77" s="87"/>
    </row>
    <row r="78" spans="1:18" ht="12.75">
      <c r="A78" s="83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>
      <c r="A79" s="84"/>
      <c r="B79" s="87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2.75">
      <c r="A80" s="84"/>
      <c r="B80" s="87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2.75">
      <c r="A81" s="83"/>
      <c r="B81" s="13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9"/>
      <c r="R81" s="9"/>
    </row>
    <row r="82" spans="1:16" s="10" customFormat="1" ht="12.75">
      <c r="A82" s="83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8" ht="12.75">
      <c r="A83" s="84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.75">
      <c r="A84" s="94"/>
      <c r="B84" s="87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6" s="10" customFormat="1" ht="12.75" customHeight="1">
      <c r="A85" s="84"/>
      <c r="B85" s="87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2" s="10" customFormat="1" ht="12.75" customHeight="1">
      <c r="A86" s="84"/>
      <c r="B86" s="87"/>
    </row>
    <row r="87" spans="1:16" s="10" customFormat="1" ht="12.75">
      <c r="A87" s="83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3" s="10" customFormat="1" ht="12.75">
      <c r="A88" s="83"/>
      <c r="B88" s="13"/>
      <c r="C88" s="9"/>
    </row>
    <row r="89" spans="1:18" ht="12.75">
      <c r="A89" s="83"/>
      <c r="B89" s="13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9"/>
      <c r="R89" s="9"/>
    </row>
    <row r="90" spans="1:18" ht="12.75">
      <c r="A90" s="84"/>
      <c r="B90" s="87"/>
      <c r="C90" s="10"/>
      <c r="D90" s="9"/>
      <c r="E90" s="9"/>
      <c r="F90" s="9"/>
      <c r="G90" s="9"/>
      <c r="H90" s="53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2.75">
      <c r="A91" s="83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6" s="10" customFormat="1" ht="12.75">
      <c r="A92" s="83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8" ht="12.75">
      <c r="A93" s="83"/>
      <c r="B93" s="13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"/>
      <c r="R93" s="9"/>
    </row>
    <row r="94" spans="1:18" ht="12.75">
      <c r="A94" s="83"/>
      <c r="B94" s="13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  <c r="R94" s="9"/>
    </row>
    <row r="95" spans="1:18" ht="12.75">
      <c r="A95" s="84"/>
      <c r="B95" s="87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9"/>
      <c r="R95" s="9"/>
    </row>
    <row r="96" spans="1:18" ht="12.75">
      <c r="A96" s="83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6" s="10" customFormat="1" ht="12.75">
      <c r="A97" s="84"/>
      <c r="B97" s="87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8" ht="12.75">
      <c r="A98" s="83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>
      <c r="A99" s="84"/>
      <c r="B99" s="8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9"/>
      <c r="R99" s="9"/>
    </row>
    <row r="100" spans="1:16" s="10" customFormat="1" ht="12.75">
      <c r="A100" s="84"/>
      <c r="B100" s="87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0" customFormat="1" ht="12.75">
      <c r="A101" s="83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0" customFormat="1" ht="12.75">
      <c r="A102" s="83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8" ht="12.75">
      <c r="A103" s="84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>
      <c r="A104" s="95"/>
      <c r="B104" s="8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9"/>
      <c r="R104" s="9"/>
    </row>
    <row r="105" spans="1:18" ht="12.75">
      <c r="A105" s="84"/>
      <c r="B105" s="87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2" s="10" customFormat="1" ht="12.75">
      <c r="A106" s="84"/>
      <c r="B106" s="87"/>
    </row>
    <row r="107" spans="1:18" ht="12.75">
      <c r="A107" s="83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83"/>
      <c r="B108" s="13"/>
      <c r="C108" s="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9"/>
      <c r="R108" s="9"/>
    </row>
    <row r="109" spans="1:18" ht="12.75">
      <c r="A109" s="83"/>
      <c r="B109" s="13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9"/>
      <c r="R109" s="9"/>
    </row>
    <row r="110" spans="1:18" ht="12.75">
      <c r="A110" s="84"/>
      <c r="B110" s="87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6" s="10" customFormat="1" ht="12.75">
      <c r="A111" s="83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8" ht="12.75">
      <c r="A112" s="83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3" s="10" customFormat="1" ht="12.75">
      <c r="A113" s="83"/>
      <c r="B113" s="13"/>
      <c r="C113" s="9"/>
    </row>
    <row r="114" spans="1:3" s="10" customFormat="1" ht="12.75">
      <c r="A114" s="83"/>
      <c r="B114" s="13"/>
      <c r="C114" s="9"/>
    </row>
    <row r="115" spans="1:18" ht="12.75">
      <c r="A115" s="84"/>
      <c r="B115" s="8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9"/>
      <c r="R115" s="9"/>
    </row>
    <row r="116" spans="1:18" ht="12.75">
      <c r="A116" s="83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>
      <c r="A117" s="84"/>
      <c r="B117" s="87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6" s="10" customFormat="1" ht="12.75" customHeight="1">
      <c r="A118" s="84"/>
      <c r="B118" s="8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3" s="10" customFormat="1" ht="12.75">
      <c r="A119" s="83"/>
      <c r="B119" s="13"/>
      <c r="C119" s="9"/>
    </row>
    <row r="120" spans="1:16" s="10" customFormat="1" ht="12.75">
      <c r="A120" s="84"/>
      <c r="B120" s="87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8" ht="12.75">
      <c r="A121" s="83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>
      <c r="A122" s="83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>
      <c r="A123" s="84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3" s="10" customFormat="1" ht="12.75">
      <c r="A124" s="84"/>
      <c r="B124" s="13"/>
      <c r="C124" s="9"/>
    </row>
    <row r="125" spans="1:18" ht="12.75">
      <c r="A125" s="84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>
      <c r="A126" s="84"/>
      <c r="B126" s="13"/>
      <c r="C126" s="9"/>
      <c r="D126" s="10"/>
      <c r="E126" s="10"/>
      <c r="F126" s="10"/>
      <c r="G126" s="55"/>
      <c r="H126" s="10"/>
      <c r="I126" s="10"/>
      <c r="J126" s="10"/>
      <c r="K126" s="10"/>
      <c r="L126" s="10"/>
      <c r="M126" s="10"/>
      <c r="N126" s="10"/>
      <c r="O126" s="10"/>
      <c r="P126" s="10"/>
      <c r="Q126" s="9"/>
      <c r="R126" s="9"/>
    </row>
    <row r="127" spans="1:18" ht="12.75">
      <c r="A127" s="84"/>
      <c r="B127" s="13"/>
      <c r="C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9"/>
    </row>
    <row r="128" spans="1:18" ht="12.75">
      <c r="A128" s="84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7" s="10" customFormat="1" ht="12.75">
      <c r="A129" s="84"/>
      <c r="B129" s="13"/>
      <c r="C129" s="9"/>
      <c r="G129" s="55"/>
    </row>
    <row r="130" spans="1:18" ht="12.75">
      <c r="A130" s="84"/>
      <c r="B130" s="13"/>
      <c r="C130" s="9"/>
      <c r="D130" s="9"/>
      <c r="E130" s="9"/>
      <c r="F130" s="9"/>
      <c r="G130" s="5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6" s="10" customFormat="1" ht="12.75">
      <c r="A131" s="84"/>
      <c r="B131" s="13"/>
      <c r="C131" s="9"/>
      <c r="D131" s="9"/>
      <c r="E131" s="9"/>
      <c r="F131" s="9"/>
      <c r="G131" s="53"/>
      <c r="H131" s="9"/>
      <c r="I131" s="9"/>
      <c r="J131" s="9"/>
      <c r="K131" s="9"/>
      <c r="L131" s="9"/>
      <c r="M131" s="9"/>
      <c r="N131" s="9"/>
      <c r="O131" s="9"/>
      <c r="P131" s="9"/>
    </row>
    <row r="132" spans="1:18" ht="12.75">
      <c r="A132" s="84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6" s="10" customFormat="1" ht="12.75">
      <c r="A133" s="84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0" customFormat="1" ht="12.75">
      <c r="A134" s="84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8" ht="12.75" customHeight="1">
      <c r="A135" s="84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>
      <c r="A136" s="84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>
      <c r="A137" s="84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6" s="10" customFormat="1" ht="29.25" customHeight="1">
      <c r="A138" s="84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0" customFormat="1" ht="12.75">
      <c r="A139" s="84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0" customFormat="1" ht="12.75">
      <c r="A140" s="84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8" ht="12.75">
      <c r="A141" s="8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>
      <c r="A142" s="84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>
      <c r="A143" s="84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6" s="10" customFormat="1" ht="12.75">
      <c r="A144" s="84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8" ht="12.75">
      <c r="A145" s="84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>
      <c r="A146" s="84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>
      <c r="A147" s="84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>
      <c r="A148" s="84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6" s="10" customFormat="1" ht="12.75">
      <c r="A149" s="84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8" ht="12.75">
      <c r="A150" s="84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6" s="10" customFormat="1" ht="12.75">
      <c r="A151" s="84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10" customFormat="1" ht="12.75">
      <c r="A152" s="84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8" ht="12.75">
      <c r="A153" s="84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6" s="10" customFormat="1" ht="12.75">
      <c r="A154" s="84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8" ht="12.75">
      <c r="A155" s="84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>
      <c r="A156" s="84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>
      <c r="A157" s="84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>
      <c r="A158" s="84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>
      <c r="A159" s="84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>
      <c r="A160" s="84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>
      <c r="A161" s="84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>
      <c r="A162" s="84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>
      <c r="A163" s="84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>
      <c r="A164" s="84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>
      <c r="A165" s="84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>
      <c r="A166" s="84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>
      <c r="A167" s="84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>
      <c r="A168" s="84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>
      <c r="A169" s="84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>
      <c r="A170" s="84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>
      <c r="A171" s="84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>
      <c r="A172" s="84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>
      <c r="A173" s="84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>
      <c r="A174" s="84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>
      <c r="A175" s="84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>
      <c r="A176" s="84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>
      <c r="A177" s="84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>
      <c r="A178" s="84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>
      <c r="A179" s="84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>
      <c r="A180" s="84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>
      <c r="A181" s="84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>
      <c r="A182" s="84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>
      <c r="A183" s="84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>
      <c r="A184" s="84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>
      <c r="A185" s="84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>
      <c r="A186" s="8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>
      <c r="A187" s="84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>
      <c r="A188" s="84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>
      <c r="A189" s="84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>
      <c r="A190" s="84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>
      <c r="A191" s="84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>
      <c r="A192" s="84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>
      <c r="A193" s="84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>
      <c r="A194" s="84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>
      <c r="A195" s="84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>
      <c r="A196" s="84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>
      <c r="A197" s="84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>
      <c r="A198" s="84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>
      <c r="A199" s="84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>
      <c r="A200" s="84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>
      <c r="A201" s="84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>
      <c r="A202" s="84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>
      <c r="A203" s="84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>
      <c r="A204" s="8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>
      <c r="A205" s="84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>
      <c r="A206" s="84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>
      <c r="A207" s="84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>
      <c r="A208" s="84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>
      <c r="A209" s="84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>
      <c r="A210" s="84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>
      <c r="A211" s="84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>
      <c r="A212" s="84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>
      <c r="A213" s="84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>
      <c r="A214" s="84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>
      <c r="A215" s="84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>
      <c r="A216" s="84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>
      <c r="A217" s="84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>
      <c r="A218" s="84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>
      <c r="A219" s="84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>
      <c r="A220" s="84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>
      <c r="A221" s="84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>
      <c r="A222" s="84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>
      <c r="A223" s="84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>
      <c r="A224" s="84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>
      <c r="A225" s="84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>
      <c r="A226" s="84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>
      <c r="A227" s="84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>
      <c r="A228" s="84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>
      <c r="A229" s="84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>
      <c r="A230" s="84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>
      <c r="A231" s="84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>
      <c r="A232" s="84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>
      <c r="A233" s="84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>
      <c r="A234" s="84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>
      <c r="A235" s="84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>
      <c r="A236" s="84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>
      <c r="A237" s="84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>
      <c r="A238" s="84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>
      <c r="A239" s="84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>
      <c r="A240" s="84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>
      <c r="A241" s="84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>
      <c r="A242" s="84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>
      <c r="A243" s="84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>
      <c r="A244" s="84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>
      <c r="A245" s="84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>
      <c r="A246" s="84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>
      <c r="A247" s="84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>
      <c r="A248" s="84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>
      <c r="A249" s="84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>
      <c r="A250" s="84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>
      <c r="A251" s="84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>
      <c r="A252" s="84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>
      <c r="A253" s="84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>
      <c r="A254" s="84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>
      <c r="A255" s="84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>
      <c r="A256" s="84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>
      <c r="A257" s="84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>
      <c r="A258" s="84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>
      <c r="A259" s="84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>
      <c r="A260" s="84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>
      <c r="A261" s="84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>
      <c r="A262" s="84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>
      <c r="A263" s="84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>
      <c r="A264" s="84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>
      <c r="A265" s="84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>
      <c r="A266" s="84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>
      <c r="A267" s="84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>
      <c r="A268" s="84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>
      <c r="A269" s="84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>
      <c r="A270" s="84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>
      <c r="A271" s="84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>
      <c r="A272" s="84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>
      <c r="A273" s="84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>
      <c r="A274" s="84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>
      <c r="A275" s="84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>
      <c r="A276" s="84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>
      <c r="A277" s="84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>
      <c r="A278" s="84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>
      <c r="A279" s="84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>
      <c r="A280" s="84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>
      <c r="A281" s="84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>
      <c r="A282" s="84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>
      <c r="A283" s="84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>
      <c r="A284" s="84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>
      <c r="A285" s="84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>
      <c r="A286" s="84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>
      <c r="A287" s="84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84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>
      <c r="A289" s="84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>
      <c r="A290" s="84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84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>
      <c r="A292" s="84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>
      <c r="A293" s="84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>
      <c r="A294" s="84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84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>
      <c r="A296" s="84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>
      <c r="A297" s="84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>
      <c r="A298" s="84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>
      <c r="A299" s="84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>
      <c r="A300" s="84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>
      <c r="A301" s="84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>
      <c r="A302" s="84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>
      <c r="A303" s="84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>
      <c r="A304" s="84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>
      <c r="A305" s="84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84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84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>
      <c r="A308" s="84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>
      <c r="A309" s="84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>
      <c r="A310" s="84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>
      <c r="A311" s="84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>
      <c r="A312" s="84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>
      <c r="A313" s="84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84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84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84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84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84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84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84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>
      <c r="A321" s="84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>
      <c r="A322" s="84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>
      <c r="A323" s="84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84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84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>
      <c r="A326" s="84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84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84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84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84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84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84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84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84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84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84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84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84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84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84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84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84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84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84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84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84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84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84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84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84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84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84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84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84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84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84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84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84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84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84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84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84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84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84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84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84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84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>
      <c r="A368" s="84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>
      <c r="A369" s="84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>
      <c r="A370" s="84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84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84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84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84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>
      <c r="A375" s="84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>
      <c r="A376" s="84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>
      <c r="A377" s="84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84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84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>
      <c r="A380" s="84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>
      <c r="A381" s="84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>
      <c r="A382" s="84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>
      <c r="A383" s="84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84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84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84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>
      <c r="A387" s="84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>
      <c r="A388" s="84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>
      <c r="A389" s="84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84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84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>
      <c r="A392" s="84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84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84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>
      <c r="A395" s="84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>
      <c r="A396" s="84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>
      <c r="A397" s="84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>
      <c r="A398" s="84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>
      <c r="A399" s="84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>
      <c r="A400" s="84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>
      <c r="A401" s="84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>
      <c r="A402" s="84"/>
      <c r="B402" s="1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>
      <c r="A403" s="84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>
      <c r="A404" s="84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>
      <c r="A405" s="84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>
      <c r="A406" s="84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>
      <c r="A407" s="84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>
      <c r="A408" s="84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>
      <c r="A409" s="84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4:18" ht="12.75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4:18" ht="12.75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4:18" ht="12.75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4:18" ht="12.75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4:18" ht="12.75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4:18" ht="12.7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4:18" ht="12.75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4:18" ht="12.75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4:18" ht="12.75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7:18" ht="12.75">
      <c r="Q419" s="9"/>
      <c r="R419" s="9"/>
    </row>
    <row r="420" spans="17:18" ht="12.75">
      <c r="Q420" s="9"/>
      <c r="R420" s="9"/>
    </row>
    <row r="421" spans="17:18" ht="12.75">
      <c r="Q421" s="9"/>
      <c r="R421" s="9"/>
    </row>
    <row r="422" spans="17:18" ht="12.75">
      <c r="Q422" s="9"/>
      <c r="R422" s="9"/>
    </row>
    <row r="423" spans="17:18" ht="12.75">
      <c r="Q423" s="9"/>
      <c r="R423" s="9"/>
    </row>
    <row r="424" spans="17:18" ht="12.75">
      <c r="Q424" s="9"/>
      <c r="R424" s="9"/>
    </row>
    <row r="425" spans="17:18" ht="12.75">
      <c r="Q425" s="9"/>
      <c r="R425" s="9"/>
    </row>
    <row r="426" spans="17:18" ht="12.75">
      <c r="Q426" s="9"/>
      <c r="R426" s="9"/>
    </row>
    <row r="427" spans="17:18" ht="12.75">
      <c r="Q427" s="9"/>
      <c r="R427" s="9"/>
    </row>
    <row r="428" spans="17:18" ht="12.75">
      <c r="Q428" s="9"/>
      <c r="R428" s="9"/>
    </row>
    <row r="429" spans="17:18" ht="12.75">
      <c r="Q429" s="9"/>
      <c r="R429" s="9"/>
    </row>
    <row r="430" spans="17:18" ht="12.75">
      <c r="Q430" s="9"/>
      <c r="R430" s="9"/>
    </row>
    <row r="431" spans="17:18" ht="12.75">
      <c r="Q431" s="9"/>
      <c r="R431" s="9"/>
    </row>
    <row r="432" spans="17:18" ht="12.75">
      <c r="Q432" s="9"/>
      <c r="R432" s="9"/>
    </row>
    <row r="433" spans="17:18" ht="12.75">
      <c r="Q433" s="9"/>
      <c r="R433" s="9"/>
    </row>
    <row r="434" spans="17:18" ht="12.75">
      <c r="Q434" s="9"/>
      <c r="R434" s="9"/>
    </row>
    <row r="435" spans="17:18" ht="12.75">
      <c r="Q435" s="9"/>
      <c r="R435" s="9"/>
    </row>
    <row r="436" spans="17:18" ht="12.75">
      <c r="Q436" s="9"/>
      <c r="R436" s="9"/>
    </row>
    <row r="437" spans="17:18" ht="12.75">
      <c r="Q437" s="9"/>
      <c r="R437" s="9"/>
    </row>
    <row r="438" spans="17:18" ht="12.75">
      <c r="Q438" s="9"/>
      <c r="R438" s="9"/>
    </row>
    <row r="439" spans="17:18" ht="12.75">
      <c r="Q439" s="9"/>
      <c r="R439" s="9"/>
    </row>
    <row r="440" spans="17:18" ht="12.75">
      <c r="Q440" s="9"/>
      <c r="R440" s="9"/>
    </row>
    <row r="441" spans="17:18" ht="12.75">
      <c r="Q441" s="9"/>
      <c r="R441" s="9"/>
    </row>
    <row r="442" spans="17:18" ht="12.75">
      <c r="Q442" s="9"/>
      <c r="R442" s="9"/>
    </row>
    <row r="443" spans="17:18" ht="12.75">
      <c r="Q443" s="9"/>
      <c r="R443" s="9"/>
    </row>
  </sheetData>
  <sheetProtection/>
  <mergeCells count="16">
    <mergeCell ref="A1:R1"/>
    <mergeCell ref="D2:F2"/>
    <mergeCell ref="A2:A3"/>
    <mergeCell ref="B2:B3"/>
    <mergeCell ref="C2:C3"/>
    <mergeCell ref="N2:N3"/>
    <mergeCell ref="G2:G3"/>
    <mergeCell ref="H2:H3"/>
    <mergeCell ref="I2:I3"/>
    <mergeCell ref="J2:J3"/>
    <mergeCell ref="Q2:Q3"/>
    <mergeCell ref="K2:K3"/>
    <mergeCell ref="L2:L3"/>
    <mergeCell ref="M2:M3"/>
    <mergeCell ref="O2:O3"/>
    <mergeCell ref="P2:P3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65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2016-12-22T08:56:05Z</cp:lastPrinted>
  <dcterms:created xsi:type="dcterms:W3CDTF">2013-09-11T11:00:21Z</dcterms:created>
  <dcterms:modified xsi:type="dcterms:W3CDTF">2016-12-30T09:49:36Z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